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2022학년도 결산\교육부 제출 양식\"/>
    </mc:Choice>
  </mc:AlternateContent>
  <bookViews>
    <workbookView xWindow="930" yWindow="0" windowWidth="28800" windowHeight="12390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세입결산명세서!$A$7:$I$67</definedName>
    <definedName name="_xlnm.Print_Area" localSheetId="0">세입결산명세서!$A$2:$I$67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H66" i="1" s="1"/>
  <c r="F65" i="1"/>
  <c r="H65" i="1" s="1"/>
  <c r="G64" i="1"/>
  <c r="G63" i="1" s="1"/>
  <c r="E64" i="1"/>
  <c r="E63" i="1" s="1"/>
  <c r="D64" i="1"/>
  <c r="D63" i="1" s="1"/>
  <c r="F62" i="1"/>
  <c r="H62" i="1" s="1"/>
  <c r="H61" i="1" s="1"/>
  <c r="G61" i="1"/>
  <c r="E61" i="1"/>
  <c r="D61" i="1"/>
  <c r="F60" i="1"/>
  <c r="H60" i="1" s="1"/>
  <c r="H59" i="1" s="1"/>
  <c r="G59" i="1"/>
  <c r="E59" i="1"/>
  <c r="D59" i="1"/>
  <c r="F58" i="1"/>
  <c r="H58" i="1" s="1"/>
  <c r="H57" i="1" s="1"/>
  <c r="G57" i="1"/>
  <c r="E57" i="1"/>
  <c r="D57" i="1"/>
  <c r="F56" i="1"/>
  <c r="H56" i="1" s="1"/>
  <c r="H55" i="1" s="1"/>
  <c r="G55" i="1"/>
  <c r="G54" i="1" s="1"/>
  <c r="E55" i="1"/>
  <c r="D55" i="1"/>
  <c r="D54" i="1" s="1"/>
  <c r="F53" i="1"/>
  <c r="H53" i="1" s="1"/>
  <c r="F52" i="1"/>
  <c r="H52" i="1" s="1"/>
  <c r="G51" i="1"/>
  <c r="G50" i="1" s="1"/>
  <c r="E51" i="1"/>
  <c r="E50" i="1" s="1"/>
  <c r="D51" i="1"/>
  <c r="D50" i="1" s="1"/>
  <c r="F49" i="1"/>
  <c r="H49" i="1" s="1"/>
  <c r="H48" i="1" s="1"/>
  <c r="G48" i="1"/>
  <c r="E48" i="1"/>
  <c r="D48" i="1"/>
  <c r="F47" i="1"/>
  <c r="H47" i="1" s="1"/>
  <c r="H46" i="1" s="1"/>
  <c r="H45" i="1" s="1"/>
  <c r="G46" i="1"/>
  <c r="G45" i="1" s="1"/>
  <c r="E46" i="1"/>
  <c r="E45" i="1" s="1"/>
  <c r="D46" i="1"/>
  <c r="D45" i="1" s="1"/>
  <c r="F44" i="1"/>
  <c r="H44" i="1" s="1"/>
  <c r="H43" i="1" s="1"/>
  <c r="G43" i="1"/>
  <c r="E43" i="1"/>
  <c r="D43" i="1"/>
  <c r="F42" i="1"/>
  <c r="H42" i="1" s="1"/>
  <c r="H41" i="1" s="1"/>
  <c r="G41" i="1"/>
  <c r="E41" i="1"/>
  <c r="D41" i="1"/>
  <c r="F40" i="1"/>
  <c r="H40" i="1" s="1"/>
  <c r="H39" i="1" s="1"/>
  <c r="G39" i="1"/>
  <c r="E39" i="1"/>
  <c r="D39" i="1"/>
  <c r="F38" i="1"/>
  <c r="H38" i="1" s="1"/>
  <c r="H37" i="1" s="1"/>
  <c r="G37" i="1"/>
  <c r="E37" i="1"/>
  <c r="D37" i="1"/>
  <c r="F35" i="1"/>
  <c r="H35" i="1" s="1"/>
  <c r="H34" i="1" s="1"/>
  <c r="G34" i="1"/>
  <c r="E34" i="1"/>
  <c r="D34" i="1"/>
  <c r="F33" i="1"/>
  <c r="H33" i="1" s="1"/>
  <c r="H32" i="1" s="1"/>
  <c r="G32" i="1"/>
  <c r="E32" i="1"/>
  <c r="D32" i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G24" i="1"/>
  <c r="E24" i="1"/>
  <c r="D24" i="1"/>
  <c r="F22" i="1"/>
  <c r="H22" i="1" s="1"/>
  <c r="F21" i="1"/>
  <c r="H21" i="1" s="1"/>
  <c r="F20" i="1"/>
  <c r="H20" i="1" s="1"/>
  <c r="F19" i="1"/>
  <c r="H19" i="1" s="1"/>
  <c r="F18" i="1"/>
  <c r="H18" i="1" s="1"/>
  <c r="G17" i="1"/>
  <c r="E17" i="1"/>
  <c r="D17" i="1"/>
  <c r="F16" i="1"/>
  <c r="H16" i="1" s="1"/>
  <c r="F15" i="1"/>
  <c r="H15" i="1" s="1"/>
  <c r="G14" i="1"/>
  <c r="E14" i="1"/>
  <c r="D14" i="1"/>
  <c r="F13" i="1"/>
  <c r="H13" i="1" s="1"/>
  <c r="F12" i="1"/>
  <c r="H12" i="1" s="1"/>
  <c r="F11" i="1"/>
  <c r="H11" i="1" s="1"/>
  <c r="F10" i="1"/>
  <c r="H10" i="1" s="1"/>
  <c r="G9" i="1"/>
  <c r="E9" i="1"/>
  <c r="D9" i="1"/>
  <c r="H64" i="1" l="1"/>
  <c r="H63" i="1" s="1"/>
  <c r="F64" i="1"/>
  <c r="F63" i="1" s="1"/>
  <c r="D36" i="1"/>
  <c r="F39" i="1"/>
  <c r="F61" i="1"/>
  <c r="E8" i="1"/>
  <c r="H14" i="1"/>
  <c r="H9" i="1"/>
  <c r="G8" i="1"/>
  <c r="G23" i="1"/>
  <c r="D23" i="1"/>
  <c r="G36" i="1"/>
  <c r="D8" i="1"/>
  <c r="E23" i="1"/>
  <c r="E67" i="1" s="1"/>
  <c r="E36" i="1"/>
  <c r="H51" i="1"/>
  <c r="H50" i="1" s="1"/>
  <c r="E54" i="1"/>
  <c r="H24" i="1"/>
  <c r="H23" i="1" s="1"/>
  <c r="H17" i="1"/>
  <c r="H36" i="1"/>
  <c r="H54" i="1"/>
  <c r="F34" i="1"/>
  <c r="F37" i="1"/>
  <c r="F48" i="1"/>
  <c r="F51" i="1"/>
  <c r="F50" i="1" s="1"/>
  <c r="F59" i="1"/>
  <c r="F9" i="1"/>
  <c r="F14" i="1"/>
  <c r="F32" i="1"/>
  <c r="F43" i="1"/>
  <c r="F46" i="1"/>
  <c r="F57" i="1"/>
  <c r="F17" i="1"/>
  <c r="F24" i="1"/>
  <c r="F41" i="1"/>
  <c r="F55" i="1"/>
  <c r="D67" i="1" l="1"/>
  <c r="H8" i="1"/>
  <c r="H67" i="1" s="1"/>
  <c r="F23" i="1"/>
  <c r="G67" i="1"/>
  <c r="F54" i="1"/>
  <c r="F45" i="1"/>
  <c r="F8" i="1"/>
  <c r="F36" i="1"/>
  <c r="F67" i="1" l="1"/>
</calcChain>
</file>

<file path=xl/comments1.xml><?xml version="1.0" encoding="utf-8"?>
<comments xmlns="http://schemas.openxmlformats.org/spreadsheetml/2006/main">
  <authors>
    <author>yanghw</author>
  </authors>
  <commentList>
    <comment ref="E6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⑨</t>
        </r>
      </text>
    </comment>
  </commentList>
</comments>
</file>

<file path=xl/sharedStrings.xml><?xml version="1.0" encoding="utf-8"?>
<sst xmlns="http://schemas.openxmlformats.org/spreadsheetml/2006/main" count="251" uniqueCount="185">
  <si>
    <t xml:space="preserve">■ 재외 한국학교 회계업무 처리지침 [별지 제7호서식] </t>
  </si>
  <si>
    <t>교비회계 세입 결산명세서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</si>
  <si>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</si>
  <si>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</si>
  <si>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</si>
  <si>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</si>
  <si>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  <phoneticPr fontId="3" type="noConversion"/>
  </si>
  <si>
    <t>⑤ 예산현액</t>
    <phoneticPr fontId="3" type="noConversion"/>
  </si>
  <si>
    <t>⑥ 결산액</t>
  </si>
  <si>
    <t>⑦ 증감액</t>
  </si>
  <si>
    <t>⑧ 산출기초</t>
    <phoneticPr fontId="3" type="noConversion"/>
  </si>
  <si>
    <t>관</t>
  </si>
  <si>
    <t>항</t>
  </si>
  <si>
    <t>목</t>
  </si>
  <si>
    <t>④ 지난연도이월액</t>
  </si>
  <si>
    <t>(③＋④)</t>
    <phoneticPr fontId="3" type="noConversion"/>
  </si>
  <si>
    <t>(⑥－⑤)</t>
  </si>
  <si>
    <t>학부모부담수입</t>
  </si>
  <si>
    <t>등록금수입</t>
  </si>
  <si>
    <t>입학금</t>
  </si>
  <si>
    <t>지난연도입학금</t>
  </si>
  <si>
    <t>수업료</t>
  </si>
  <si>
    <t>지난연도수업료</t>
  </si>
  <si>
    <t>학교운영지원비수입</t>
  </si>
  <si>
    <t>지난연도학교운영지원비수입</t>
  </si>
  <si>
    <t>수익자부담경비수입</t>
  </si>
  <si>
    <t>학교급식비수입</t>
  </si>
  <si>
    <t>방과후학교교육활동비수입</t>
  </si>
  <si>
    <t>현장학습비수입</t>
  </si>
  <si>
    <t>통학차량비수입</t>
  </si>
  <si>
    <t>기타수익자부담경비수입</t>
  </si>
  <si>
    <t>지원금수입</t>
  </si>
  <si>
    <t>교육부지원금</t>
  </si>
  <si>
    <t>현지채용교직원인건비</t>
  </si>
  <si>
    <t>운영비</t>
  </si>
  <si>
    <t>임차료</t>
  </si>
  <si>
    <t>저소득층자녀지원</t>
  </si>
  <si>
    <t>방과후학교지원</t>
  </si>
  <si>
    <t>시설(대수선)비</t>
  </si>
  <si>
    <t>기타교육부지원금</t>
  </si>
  <si>
    <t>기타국고지원금</t>
  </si>
  <si>
    <t>기타지원금</t>
  </si>
  <si>
    <t>행정활동수입</t>
  </si>
  <si>
    <t>사용료및수수료수입등</t>
  </si>
  <si>
    <t>사용료및수수료</t>
  </si>
  <si>
    <t>자산매각수입</t>
  </si>
  <si>
    <t>임차보증금회수수입</t>
  </si>
  <si>
    <t>이자수입</t>
  </si>
  <si>
    <t>전입금수입</t>
  </si>
  <si>
    <t>학교발전기금 전입금</t>
  </si>
  <si>
    <t>법인전입금</t>
  </si>
  <si>
    <t>차입금차입</t>
  </si>
  <si>
    <t>일시차입금차입</t>
  </si>
  <si>
    <t>장기차입금차입</t>
  </si>
  <si>
    <t>기타수입</t>
  </si>
  <si>
    <t>지난연도수입</t>
  </si>
  <si>
    <t>적립금전입액</t>
  </si>
  <si>
    <t>환차익</t>
  </si>
  <si>
    <t>잡수입</t>
  </si>
  <si>
    <t>지난연도이월금</t>
  </si>
  <si>
    <t>지난연도이월사업비</t>
  </si>
  <si>
    <t>지난연도이월순세계잉여금</t>
  </si>
  <si>
    <t>⑩ 세입 총계</t>
    <phoneticPr fontId="3" type="noConversion"/>
  </si>
  <si>
    <t>cal1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</si>
  <si>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</si>
  <si>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</si>
  <si>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</si>
  <si>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</si>
  <si>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</si>
  <si>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</si>
  <si>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</si>
  <si>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</si>
  <si>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항</t>
    <phoneticPr fontId="3" type="noConversion"/>
  </si>
  <si>
    <t>목</t>
    <phoneticPr fontId="3" type="noConversion"/>
  </si>
  <si>
    <t>지난연도 입학금 수입</t>
  </si>
  <si>
    <t>지난연도 수업료 수입</t>
  </si>
  <si>
    <t>지난연도 학교운영지원비 수입</t>
  </si>
  <si>
    <t>통학차량 이용을 위한 수익자부담금 수입</t>
    <phoneticPr fontId="3" type="noConversion"/>
  </si>
  <si>
    <t>현지 채용 교직원 인건비 등에 대한 교육부의 지원금 수입
※교육부(국립국제교육원)에서 직접 지급(송금)하는 파견교장 인건비는 포함하지 않음</t>
    <phoneticPr fontId="3" type="noConversion"/>
  </si>
  <si>
    <t>저소득층자녀 지원금에 대한 교육부의 지원금 수입</t>
    <phoneticPr fontId="3" type="noConversion"/>
  </si>
  <si>
    <t>시설(대수선)을 위해 교육부가 지원하는 금액</t>
    <phoneticPr fontId="3" type="noConversion"/>
  </si>
  <si>
    <t>소재국 정부, 기타 단체 등이 한국학교에 지원하는 금액
※한국학교 교육시설의 보수 및 확충, 학교운영비 부족분의 지원을 목적으로 학부모 등으로부터 기부받은 기부금품 등은 학교발전기금회계의 세입으로 처리하며, 학교법인의 운영 지원을 목적으로 이사회 임원 등으로부터 기부받은 기부금품 등은 법인회계의 기부금수입 과목으로 세입처리함</t>
    <phoneticPr fontId="3" type="noConversion"/>
  </si>
  <si>
    <t>강당ㆍ교실ㆍ기계ㆍ기구 등 학교재산을 사용ㆍ수익하는 자로부터 납부받는 사용료 및 전형료, 수험료, 제증명수수료 등</t>
    <phoneticPr fontId="3" type="noConversion"/>
  </si>
  <si>
    <t>임차보증금 회수로 발생하는 수입</t>
    <phoneticPr fontId="3" type="noConversion"/>
  </si>
  <si>
    <t>상환기간이 1년 이하인 일시차입금 차입액</t>
    <phoneticPr fontId="3" type="noConversion"/>
  </si>
  <si>
    <t>상환기간이 1년을 초과하는 장기차입금 차입액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</si>
  <si>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</si>
  <si>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지난연도이월금</t>
    <phoneticPr fontId="3" type="noConversion"/>
  </si>
  <si>
    <t>지난연도 세계잉여금에서 지난연도이월사업비를 제외하고 남은 금액</t>
  </si>
  <si>
    <t>계정과목 명세표</t>
    <phoneticPr fontId="3" type="noConversion"/>
  </si>
  <si>
    <t>과 목</t>
    <phoneticPr fontId="3" type="noConversion"/>
  </si>
  <si>
    <t>해설</t>
    <phoneticPr fontId="3" type="noConversion"/>
  </si>
  <si>
    <t>관</t>
    <phoneticPr fontId="3" type="noConversion"/>
  </si>
  <si>
    <t>입학금 수입</t>
    <phoneticPr fontId="3" type="noConversion"/>
  </si>
  <si>
    <t>지난연도입학금</t>
    <phoneticPr fontId="3" type="noConversion"/>
  </si>
  <si>
    <t>수업료 수입</t>
    <phoneticPr fontId="3" type="noConversion"/>
  </si>
  <si>
    <t>지난연도수업료</t>
    <phoneticPr fontId="3" type="noConversion"/>
  </si>
  <si>
    <t>학교운영위원회 심의를 거쳐 학교운영지원(육성)을 위해 징수하는 학교운영지원비</t>
    <phoneticPr fontId="3" type="noConversion"/>
  </si>
  <si>
    <t>지난연도학교운영지원비수입</t>
    <phoneticPr fontId="3" type="noConversion"/>
  </si>
  <si>
    <t>학생과 교직원 등에게 제공하는 급식비(인건비, 식품비, 관리비 등)의 수익자부담금 수입</t>
    <phoneticPr fontId="3" type="noConversion"/>
  </si>
  <si>
    <t>방과후학교 교육활동을 위한 수익자부담금 수입</t>
    <phoneticPr fontId="3" type="noConversion"/>
  </si>
  <si>
    <t>현장체험학습(수학여행, 소풍, 견학 등) 및 수련활동(극기훈련, 야영수련, 학년별 수련 등)을 위한 수익자부담금 수입</t>
    <phoneticPr fontId="3" type="noConversion"/>
  </si>
  <si>
    <t>상기 이외의 기타 교육활동을 위한 수익자부담금 수입</t>
    <phoneticPr fontId="3" type="noConversion"/>
  </si>
  <si>
    <t>학교운영에 필요한 운영비에 대한 교육부의 지원금 수입</t>
    <phoneticPr fontId="3" type="noConversion"/>
  </si>
  <si>
    <t>토지 및 건물 임차료에 대한 교육부의 지원금 수입</t>
    <phoneticPr fontId="3" type="noConversion"/>
  </si>
  <si>
    <t>방과후학교 교육활동을 지원하기 위한 교육부의 지원금 수입</t>
    <phoneticPr fontId="3" type="noConversion"/>
  </si>
  <si>
    <t>기타 학교의 특이소요를 지원하기 위한 교육부의 지원금 수입</t>
    <phoneticPr fontId="3" type="noConversion"/>
  </si>
  <si>
    <t>교육부 이외 우리나라의 정부 부처가 한국학교에 지원하는 금액</t>
    <phoneticPr fontId="3" type="noConversion"/>
  </si>
  <si>
    <t>사용료및수수료</t>
    <phoneticPr fontId="3" type="noConversion"/>
  </si>
  <si>
    <t>토지, 건물, 기계장치, 사무기기 및 도서 등 자산매각으로 발생하는 수입</t>
    <phoneticPr fontId="3" type="noConversion"/>
  </si>
  <si>
    <t>각종 예금이자 수입
※세입세출외현금, 적립금에서 발생한 이자수입을 포함</t>
    <phoneticPr fontId="3" type="noConversion"/>
  </si>
  <si>
    <t>학교운영위원회에서 교비회계로 전출할 것을 심의ㆍ의결하여 학교발전기금회계에서 교비회계로 전입되는 금액</t>
    <phoneticPr fontId="3" type="noConversion"/>
  </si>
  <si>
    <t>학교법인이 학교운영비 및 사업비 등을 학교에 지원하기 위하여 이사회에서 교비회계로 전출할 것을 심의ㆍ의결하여 법인회계에서 교비회계로 전입되는 금액</t>
    <phoneticPr fontId="3" type="noConversion"/>
  </si>
  <si>
    <t>지난연도에 징수결정 하였으나 미수납된 금액으로서 해당연도에 수납된 기타수입
※등록금 및 학교운영지원비 수입은 해당과목으로 계상함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</si>
  <si>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</si>
  <si>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환율의 차이로 인해 발생하는 수입</t>
    <phoneticPr fontId="3" type="noConversion"/>
  </si>
  <si>
    <t>지난연도이월금</t>
    <phoneticPr fontId="3" type="noConversion"/>
  </si>
  <si>
    <t>지난연도이월사업비</t>
    <phoneticPr fontId="3" type="noConversion"/>
  </si>
  <si>
    <t>지난연도 명시이월, 사고이월 및 계속비이월 금액
※이월사업비는 예산현액으로 관리함</t>
    <phoneticPr fontId="3" type="noConversion"/>
  </si>
  <si>
    <t>지난연도이월순세계잉여금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</si>
  <si>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</si>
  <si>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</si>
  <si>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IRR</t>
  </si>
  <si>
    <t>KHR</t>
  </si>
  <si>
    <t>UAH</t>
  </si>
  <si>
    <t>ARS</t>
  </si>
  <si>
    <t>PYG</t>
  </si>
  <si>
    <t>UZS</t>
  </si>
  <si>
    <t>KGS</t>
  </si>
  <si>
    <t>HUF</t>
  </si>
  <si>
    <t>PLN</t>
  </si>
  <si>
    <t>PKR</t>
  </si>
  <si>
    <t>TRY</t>
  </si>
  <si>
    <t>TZS</t>
  </si>
  <si>
    <t>KWD</t>
  </si>
  <si>
    <t>COP</t>
  </si>
  <si>
    <t>KES</t>
  </si>
  <si>
    <t>QAR</t>
  </si>
  <si>
    <t>KZT</t>
  </si>
  <si>
    <t>CLP</t>
  </si>
  <si>
    <t>CZK</t>
  </si>
  <si>
    <t>IDR</t>
  </si>
  <si>
    <t>INR</t>
  </si>
  <si>
    <t>EGP</t>
  </si>
  <si>
    <t>ILS</t>
  </si>
  <si>
    <t>JOD</t>
  </si>
  <si>
    <t>OMR</t>
  </si>
  <si>
    <t>DZD</t>
  </si>
  <si>
    <t>AED</t>
  </si>
  <si>
    <t>CHF</t>
  </si>
  <si>
    <t>SEK</t>
  </si>
  <si>
    <t>LKR</t>
  </si>
  <si>
    <t>SAR</t>
  </si>
  <si>
    <t>BND</t>
  </si>
  <si>
    <t>BRL</t>
  </si>
  <si>
    <t>BDT</t>
  </si>
  <si>
    <t>BHD</t>
  </si>
  <si>
    <t>MNT</t>
  </si>
  <si>
    <t>MXN</t>
  </si>
  <si>
    <t>DKK</t>
  </si>
  <si>
    <t>NZD</t>
  </si>
  <si>
    <t>NOK</t>
  </si>
  <si>
    <t>ZAR</t>
  </si>
  <si>
    <t>RUB</t>
  </si>
  <si>
    <t>MYR</t>
  </si>
  <si>
    <t>CAD</t>
  </si>
  <si>
    <t>GBP</t>
  </si>
  <si>
    <t>VND</t>
  </si>
  <si>
    <t>AUD</t>
  </si>
  <si>
    <t>SGD</t>
  </si>
  <si>
    <t>PHP</t>
  </si>
  <si>
    <t>TWD</t>
  </si>
  <si>
    <t>THB</t>
  </si>
  <si>
    <t>HKD</t>
  </si>
  <si>
    <t>CNY</t>
  </si>
  <si>
    <t>EUR</t>
  </si>
  <si>
    <t>JPY</t>
  </si>
  <si>
    <t>USD</t>
  </si>
  <si>
    <t>통화단위</t>
    <phoneticPr fontId="3" type="noConversion"/>
  </si>
  <si>
    <t>( 2022. 03. 01. 부터 2023. 02. 28. 까지)</t>
    <phoneticPr fontId="3" type="noConversion"/>
  </si>
  <si>
    <t>유 43,545
초 152,475
중 73,830
고 89,880</t>
    <phoneticPr fontId="3" type="noConversion"/>
  </si>
  <si>
    <t>유 340,573
초 2,023,214
중 1,138,365
고 2,310,911</t>
    <phoneticPr fontId="3" type="noConversion"/>
  </si>
  <si>
    <t>승용차량 매각 1대</t>
    <phoneticPr fontId="3" type="noConversion"/>
  </si>
  <si>
    <t>교사동 증축공사비956,960
방과후학교 지원 32,101</t>
    <phoneticPr fontId="3" type="noConversion"/>
  </si>
  <si>
    <t>학교방문 수입, Cash rebate 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</si>
</sst>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9"/>
      <color indexed="81"/>
      <name val="맑은 고딕"/>
      <family val="2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</fills>
  <borders count="57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 style="thin">
        <color rgb="FF999999"/>
      </top>
      <bottom/>
      <diagonal/>
    </border>
    <border>
      <left style="thick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ck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rgb="FF99999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ck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theme="0" tint="-0.34998626667073579"/>
      </left>
      <right/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/>
      <top style="thin">
        <color rgb="FF99999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theme="0" tint="-0.34998626667073579"/>
      </left>
      <right/>
      <top/>
      <bottom style="thin">
        <color rgb="FF99999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n">
        <color rgb="FF999999"/>
      </right>
      <top/>
      <bottom style="thick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1" fontId="10" fillId="0" borderId="5" xfId="1" applyFont="1" applyBorder="1" applyAlignment="1" applyProtection="1">
      <alignment vertical="center" wrapText="1"/>
      <protection locked="0"/>
    </xf>
    <xf numFmtId="41" fontId="12" fillId="0" borderId="5" xfId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41" fontId="12" fillId="0" borderId="5" xfId="1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shrinkToFit="1"/>
    </xf>
    <xf numFmtId="0" fontId="9" fillId="2" borderId="7" xfId="0" applyFont="1" applyFill="1" applyBorder="1" applyAlignment="1" applyProtection="1">
      <alignment horizontal="left" vertical="center"/>
    </xf>
    <xf numFmtId="0" fontId="9" fillId="2" borderId="8" xfId="0" applyFont="1" applyFill="1" applyBorder="1" applyAlignment="1" applyProtection="1">
      <alignment horizontal="left" vertical="center"/>
    </xf>
    <xf numFmtId="0" fontId="9" fillId="2" borderId="9" xfId="0" applyFont="1" applyFill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9" fillId="3" borderId="10" xfId="0" applyFont="1" applyFill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0" fontId="11" fillId="0" borderId="14" xfId="0" applyFont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/>
    </xf>
    <xf numFmtId="0" fontId="9" fillId="2" borderId="20" xfId="0" applyFont="1" applyFill="1" applyBorder="1" applyAlignment="1" applyProtection="1">
      <alignment horizontal="left" vertical="center"/>
    </xf>
    <xf numFmtId="0" fontId="9" fillId="2" borderId="21" xfId="0" applyFont="1" applyFill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3" xfId="0" applyFont="1" applyFill="1" applyBorder="1" applyAlignment="1" applyProtection="1">
      <alignment horizontal="left" vertical="center"/>
    </xf>
    <xf numFmtId="0" fontId="11" fillId="0" borderId="24" xfId="0" applyFont="1" applyBorder="1" applyAlignment="1" applyProtection="1">
      <alignment horizontal="left" vertical="center"/>
    </xf>
    <xf numFmtId="0" fontId="9" fillId="2" borderId="25" xfId="0" applyFont="1" applyFill="1" applyBorder="1" applyAlignment="1" applyProtection="1">
      <alignment horizontal="left" vertical="center"/>
    </xf>
    <xf numFmtId="0" fontId="9" fillId="2" borderId="26" xfId="0" applyFont="1" applyFill="1" applyBorder="1" applyAlignment="1" applyProtection="1">
      <alignment horizontal="left" vertical="center"/>
    </xf>
    <xf numFmtId="0" fontId="9" fillId="2" borderId="27" xfId="0" applyFont="1" applyFill="1" applyBorder="1" applyAlignment="1" applyProtection="1">
      <alignment horizontal="left" vertical="center"/>
    </xf>
    <xf numFmtId="0" fontId="9" fillId="3" borderId="28" xfId="0" applyFont="1" applyFill="1" applyBorder="1" applyAlignment="1" applyProtection="1">
      <alignment horizontal="left" vertical="center"/>
    </xf>
    <xf numFmtId="41" fontId="10" fillId="2" borderId="5" xfId="1" applyFont="1" applyFill="1" applyBorder="1" applyAlignment="1" applyProtection="1">
      <alignment vertical="center" wrapText="1"/>
    </xf>
    <xf numFmtId="0" fontId="5" fillId="2" borderId="6" xfId="0" applyFont="1" applyFill="1" applyBorder="1" applyAlignment="1" applyProtection="1">
      <alignment vertical="center" wrapText="1"/>
    </xf>
    <xf numFmtId="41" fontId="10" fillId="3" borderId="5" xfId="1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41" fontId="10" fillId="3" borderId="9" xfId="1" applyFont="1" applyFill="1" applyBorder="1" applyAlignment="1" applyProtection="1">
      <alignment vertical="center" wrapText="1"/>
    </xf>
    <xf numFmtId="41" fontId="10" fillId="2" borderId="9" xfId="1" applyFont="1" applyFill="1" applyBorder="1" applyAlignment="1" applyProtection="1">
      <alignment vertical="center" wrapText="1"/>
    </xf>
    <xf numFmtId="41" fontId="10" fillId="2" borderId="30" xfId="1" applyFont="1" applyFill="1" applyBorder="1" applyAlignment="1" applyProtection="1">
      <alignment vertical="center" wrapText="1"/>
    </xf>
    <xf numFmtId="0" fontId="5" fillId="2" borderId="31" xfId="0" applyFont="1" applyFill="1" applyBorder="1" applyAlignment="1" applyProtection="1">
      <alignment vertical="center" wrapText="1"/>
    </xf>
    <xf numFmtId="0" fontId="14" fillId="4" borderId="32" xfId="0" applyFont="1" applyFill="1" applyBorder="1" applyAlignment="1" applyProtection="1">
      <alignment horizontal="centerContinuous" vertical="center"/>
    </xf>
    <xf numFmtId="0" fontId="14" fillId="4" borderId="33" xfId="0" applyFont="1" applyFill="1" applyBorder="1" applyAlignment="1" applyProtection="1">
      <alignment horizontal="centerContinuous" vertical="center"/>
    </xf>
    <xf numFmtId="0" fontId="14" fillId="4" borderId="34" xfId="0" applyFont="1" applyFill="1" applyBorder="1" applyAlignment="1" applyProtection="1">
      <alignment horizontal="centerContinuous" vertical="center"/>
    </xf>
    <xf numFmtId="0" fontId="14" fillId="4" borderId="35" xfId="0" applyFont="1" applyFill="1" applyBorder="1" applyAlignment="1" applyProtection="1">
      <alignment horizontal="centerContinuous" vertical="center"/>
    </xf>
    <xf numFmtId="0" fontId="9" fillId="2" borderId="37" xfId="0" applyFont="1" applyFill="1" applyBorder="1" applyAlignment="1" applyProtection="1">
      <alignment horizontal="left" vertical="center"/>
    </xf>
    <xf numFmtId="3" fontId="9" fillId="2" borderId="10" xfId="1" applyNumberFormat="1" applyFont="1" applyFill="1" applyBorder="1" applyAlignment="1" applyProtection="1">
      <alignment vertical="center" wrapText="1"/>
    </xf>
    <xf numFmtId="0" fontId="11" fillId="0" borderId="38" xfId="0" applyFont="1" applyBorder="1" applyAlignment="1" applyProtection="1">
      <alignment horizontal="left" vertical="center"/>
    </xf>
    <xf numFmtId="0" fontId="9" fillId="3" borderId="39" xfId="0" applyFont="1" applyFill="1" applyBorder="1" applyAlignment="1" applyProtection="1">
      <alignment horizontal="left" vertical="center"/>
    </xf>
    <xf numFmtId="3" fontId="9" fillId="3" borderId="10" xfId="1" applyNumberFormat="1" applyFont="1" applyFill="1" applyBorder="1" applyAlignment="1" applyProtection="1">
      <alignment vertical="center" wrapText="1"/>
    </xf>
    <xf numFmtId="0" fontId="11" fillId="0" borderId="40" xfId="0" applyFont="1" applyBorder="1" applyAlignment="1" applyProtection="1">
      <alignment horizontal="left" vertical="center"/>
    </xf>
    <xf numFmtId="0" fontId="11" fillId="0" borderId="41" xfId="0" applyFont="1" applyBorder="1" applyAlignment="1" applyProtection="1">
      <alignment horizontal="left" vertical="center"/>
    </xf>
    <xf numFmtId="3" fontId="11" fillId="0" borderId="10" xfId="1" applyNumberFormat="1" applyFont="1" applyBorder="1" applyAlignment="1" applyProtection="1">
      <alignment vertical="center" wrapText="1"/>
    </xf>
    <xf numFmtId="0" fontId="11" fillId="0" borderId="42" xfId="0" applyFont="1" applyBorder="1" applyAlignment="1" applyProtection="1">
      <alignment horizontal="left" vertical="center"/>
    </xf>
    <xf numFmtId="0" fontId="11" fillId="0" borderId="43" xfId="0" applyFont="1" applyBorder="1" applyAlignment="1" applyProtection="1">
      <alignment horizontal="left" vertical="center"/>
    </xf>
    <xf numFmtId="0" fontId="11" fillId="0" borderId="44" xfId="0" applyFont="1" applyBorder="1" applyAlignment="1" applyProtection="1">
      <alignment horizontal="left" vertical="center"/>
    </xf>
    <xf numFmtId="0" fontId="11" fillId="0" borderId="45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9" fillId="3" borderId="47" xfId="0" applyFont="1" applyFill="1" applyBorder="1" applyAlignment="1" applyProtection="1">
      <alignment horizontal="left" vertical="center"/>
    </xf>
    <xf numFmtId="0" fontId="11" fillId="0" borderId="48" xfId="0" applyFont="1" applyBorder="1" applyAlignment="1" applyProtection="1">
      <alignment horizontal="left" vertical="center"/>
    </xf>
    <xf numFmtId="0" fontId="9" fillId="2" borderId="49" xfId="0" applyFont="1" applyFill="1" applyBorder="1" applyAlignment="1" applyProtection="1">
      <alignment horizontal="left" vertical="center"/>
    </xf>
    <xf numFmtId="0" fontId="9" fillId="3" borderId="50" xfId="0" applyFont="1" applyFill="1" applyBorder="1" applyAlignment="1" applyProtection="1">
      <alignment horizontal="left" vertical="center"/>
    </xf>
    <xf numFmtId="0" fontId="11" fillId="0" borderId="51" xfId="0" applyFont="1" applyBorder="1" applyAlignment="1" applyProtection="1">
      <alignment horizontal="left" vertical="center"/>
    </xf>
    <xf numFmtId="0" fontId="11" fillId="0" borderId="52" xfId="0" applyFont="1" applyBorder="1" applyAlignment="1" applyProtection="1">
      <alignment horizontal="left" vertical="center"/>
    </xf>
    <xf numFmtId="0" fontId="11" fillId="0" borderId="53" xfId="0" applyFont="1" applyBorder="1" applyAlignment="1" applyProtection="1">
      <alignment horizontal="left" vertical="center"/>
    </xf>
    <xf numFmtId="3" fontId="11" fillId="0" borderId="54" xfId="1" applyNumberFormat="1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14" fillId="4" borderId="33" xfId="0" applyFont="1" applyFill="1" applyBorder="1" applyAlignment="1" applyProtection="1">
      <alignment horizontal="center" vertical="center" wrapText="1"/>
    </xf>
    <xf numFmtId="0" fontId="14" fillId="4" borderId="36" xfId="0" applyFont="1" applyFill="1" applyBorder="1" applyAlignment="1" applyProtection="1">
      <alignment horizontal="center" vertical="center" wrapText="1"/>
    </xf>
    <xf numFmtId="0" fontId="15" fillId="5" borderId="55" xfId="0" applyFont="1" applyFill="1" applyBorder="1" applyAlignment="1" applyProtection="1">
      <alignment horizontal="center" vertical="center" wrapText="1"/>
    </xf>
    <xf numFmtId="0" fontId="16" fillId="0" borderId="56" xfId="0" applyFont="1" applyBorder="1" applyAlignment="1" applyProtection="1">
      <alignment horizontal="justify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6" xfId="0" applyFont="1" applyBorder="1" applyAlignment="1" applyProtection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8" tint="0.39997558519241921"/>
    <pageSetUpPr fitToPage="1"/>
  </sheetPr>
  <dimension ref="A1:O71"/>
  <sheetViews>
    <sheetView showGridLines="0" tabSelected="1" zoomScaleNormal="100" zoomScaleSheetLayoutView="70" workbookViewId="0">
      <pane xSplit="3" ySplit="7" topLeftCell="D8" activePane="bottomRight" state="frozen"/>
      <selection pane="topRight" activeCell="E1" sqref="E1"/>
      <selection pane="bottomLeft" activeCell="A8" sqref="A8"/>
      <selection pane="bottomRight" activeCell="I35" sqref="I35"/>
    </sheetView>
  </sheetViews>
  <sheetFormatPr defaultRowHeight="16.5" x14ac:dyDescent="0.3"/>
  <cols>
    <col min="1" max="2" width="4.625" style="1" customWidth="1"/>
    <col min="3" max="3" width="25.625" style="1" customWidth="1"/>
    <col min="4" max="8" width="17.625" style="1" customWidth="1"/>
    <col min="9" max="9" width="25.625" style="1" customWidth="1"/>
    <col min="10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1" spans="1:15" hidden="1" x14ac:dyDescent="0.3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</row>
    <row r="2" spans="1:15" s="12" customFormat="1" x14ac:dyDescent="0.3">
      <c r="A2" s="84" t="s">
        <v>0</v>
      </c>
      <c r="B2" s="84"/>
      <c r="C2" s="84"/>
      <c r="D2" s="84"/>
      <c r="E2" s="84"/>
      <c r="F2" s="84"/>
      <c r="G2" s="84"/>
      <c r="H2" s="84"/>
      <c r="I2" s="84"/>
    </row>
    <row r="3" spans="1:15" s="12" customFormat="1" ht="26.2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L3" s="77" t="s">
        <v>89</v>
      </c>
      <c r="M3" s="77"/>
      <c r="N3" s="77"/>
      <c r="O3" s="77"/>
    </row>
    <row r="4" spans="1:15" x14ac:dyDescent="0.3">
      <c r="A4" s="85" t="s">
        <v>179</v>
      </c>
      <c r="B4" s="85"/>
      <c r="C4" s="85"/>
      <c r="D4" s="85"/>
      <c r="E4" s="85"/>
      <c r="F4" s="85"/>
      <c r="G4" s="85"/>
      <c r="H4" s="85"/>
      <c r="I4" s="85"/>
    </row>
    <row r="5" spans="1:15" ht="17.25" thickBot="1" x14ac:dyDescent="0.35">
      <c r="A5" s="14" t="s">
        <v>2</v>
      </c>
      <c r="B5" s="2"/>
      <c r="C5" s="2"/>
      <c r="D5" s="2"/>
      <c r="E5" s="2"/>
      <c r="F5" s="2"/>
      <c r="G5" s="2"/>
      <c r="H5" s="13" t="s">
        <v>3</v>
      </c>
      <c r="I5" s="3" t="s">
        <v>169</v>
      </c>
    </row>
    <row r="6" spans="1:15" s="4" customFormat="1" ht="18" customHeight="1" thickTop="1" thickBot="1" x14ac:dyDescent="0.35">
      <c r="A6" s="86" t="s">
        <v>4</v>
      </c>
      <c r="B6" s="87"/>
      <c r="C6" s="87"/>
      <c r="D6" s="88" t="s">
        <v>5</v>
      </c>
      <c r="E6" s="15" t="s">
        <v>6</v>
      </c>
      <c r="F6" s="15" t="s">
        <v>7</v>
      </c>
      <c r="G6" s="88" t="s">
        <v>8</v>
      </c>
      <c r="H6" s="15" t="s">
        <v>9</v>
      </c>
      <c r="I6" s="90" t="s">
        <v>10</v>
      </c>
      <c r="L6" s="52" t="s">
        <v>90</v>
      </c>
      <c r="M6" s="53"/>
      <c r="N6" s="53"/>
      <c r="O6" s="78" t="s">
        <v>91</v>
      </c>
    </row>
    <row r="7" spans="1:15" s="4" customFormat="1" ht="18" customHeight="1" thickBot="1" x14ac:dyDescent="0.35">
      <c r="A7" s="16" t="s">
        <v>11</v>
      </c>
      <c r="B7" s="17" t="s">
        <v>12</v>
      </c>
      <c r="C7" s="18" t="s">
        <v>13</v>
      </c>
      <c r="D7" s="89"/>
      <c r="E7" s="19" t="s">
        <v>14</v>
      </c>
      <c r="F7" s="19" t="s">
        <v>15</v>
      </c>
      <c r="G7" s="89"/>
      <c r="H7" s="19" t="s">
        <v>16</v>
      </c>
      <c r="I7" s="91"/>
      <c r="L7" s="54" t="s">
        <v>92</v>
      </c>
      <c r="M7" s="55" t="s">
        <v>72</v>
      </c>
      <c r="N7" s="55" t="s">
        <v>73</v>
      </c>
      <c r="O7" s="79"/>
    </row>
    <row r="8" spans="1:15" x14ac:dyDescent="0.3">
      <c r="A8" s="20" t="s">
        <v>17</v>
      </c>
      <c r="B8" s="21"/>
      <c r="C8" s="22"/>
      <c r="D8" s="44">
        <f>SUM(D9,D14,D17)</f>
        <v>7357424</v>
      </c>
      <c r="E8" s="44">
        <f t="shared" ref="E8:H8" si="0">SUM(E9,E14,E17)</f>
        <v>0</v>
      </c>
      <c r="F8" s="44">
        <f t="shared" si="0"/>
        <v>7357424</v>
      </c>
      <c r="G8" s="44">
        <f t="shared" si="0"/>
        <v>6954552</v>
      </c>
      <c r="H8" s="44">
        <f t="shared" si="0"/>
        <v>-402872</v>
      </c>
      <c r="I8" s="45"/>
      <c r="L8" s="56" t="s">
        <v>17</v>
      </c>
      <c r="M8" s="21"/>
      <c r="N8" s="21"/>
      <c r="O8" s="57"/>
    </row>
    <row r="9" spans="1:15" x14ac:dyDescent="0.3">
      <c r="A9" s="23"/>
      <c r="B9" s="24" t="s">
        <v>18</v>
      </c>
      <c r="C9" s="24"/>
      <c r="D9" s="46">
        <f>SUM(D10:D13)</f>
        <v>6459014</v>
      </c>
      <c r="E9" s="46">
        <f t="shared" ref="E9:H9" si="1">SUM(E10:E13)</f>
        <v>0</v>
      </c>
      <c r="F9" s="46">
        <f t="shared" si="1"/>
        <v>6459014</v>
      </c>
      <c r="G9" s="46">
        <f t="shared" si="1"/>
        <v>6172793</v>
      </c>
      <c r="H9" s="46">
        <f t="shared" si="1"/>
        <v>-286221</v>
      </c>
      <c r="I9" s="47"/>
      <c r="L9" s="58"/>
      <c r="M9" s="24" t="s">
        <v>18</v>
      </c>
      <c r="N9" s="59"/>
      <c r="O9" s="60"/>
    </row>
    <row r="10" spans="1:15" ht="48" x14ac:dyDescent="0.3">
      <c r="A10" s="25"/>
      <c r="B10" s="26"/>
      <c r="C10" s="27" t="s">
        <v>19</v>
      </c>
      <c r="D10" s="5">
        <v>337050</v>
      </c>
      <c r="E10" s="6"/>
      <c r="F10" s="5">
        <f>D10+E10</f>
        <v>337050</v>
      </c>
      <c r="G10" s="5">
        <v>359730</v>
      </c>
      <c r="H10" s="5">
        <f>G10-F10</f>
        <v>22680</v>
      </c>
      <c r="I10" s="7" t="s">
        <v>180</v>
      </c>
      <c r="L10" s="61"/>
      <c r="M10" s="26"/>
      <c r="N10" s="62" t="s">
        <v>19</v>
      </c>
      <c r="O10" s="63" t="s">
        <v>93</v>
      </c>
    </row>
    <row r="11" spans="1:15" x14ac:dyDescent="0.3">
      <c r="A11" s="25"/>
      <c r="B11" s="26"/>
      <c r="C11" s="28" t="s">
        <v>20</v>
      </c>
      <c r="D11" s="5"/>
      <c r="E11" s="6"/>
      <c r="F11" s="5">
        <f t="shared" ref="F11:F13" si="2">D11+E11</f>
        <v>0</v>
      </c>
      <c r="G11" s="5"/>
      <c r="H11" s="5">
        <f t="shared" ref="H11:H13" si="3">G11-F11</f>
        <v>0</v>
      </c>
      <c r="I11" s="7"/>
      <c r="L11" s="61"/>
      <c r="M11" s="26"/>
      <c r="N11" s="64" t="s">
        <v>94</v>
      </c>
      <c r="O11" s="63" t="s">
        <v>74</v>
      </c>
    </row>
    <row r="12" spans="1:15" ht="48" x14ac:dyDescent="0.3">
      <c r="A12" s="25"/>
      <c r="B12" s="26"/>
      <c r="C12" s="28" t="s">
        <v>21</v>
      </c>
      <c r="D12" s="5">
        <v>6121964</v>
      </c>
      <c r="E12" s="6"/>
      <c r="F12" s="5">
        <f t="shared" si="2"/>
        <v>6121964</v>
      </c>
      <c r="G12" s="5">
        <v>5813063</v>
      </c>
      <c r="H12" s="5">
        <f t="shared" si="3"/>
        <v>-308901</v>
      </c>
      <c r="I12" s="7" t="s">
        <v>181</v>
      </c>
      <c r="L12" s="61"/>
      <c r="M12" s="26"/>
      <c r="N12" s="64" t="s">
        <v>21</v>
      </c>
      <c r="O12" s="63" t="s">
        <v>95</v>
      </c>
    </row>
    <row r="13" spans="1:15" x14ac:dyDescent="0.3">
      <c r="A13" s="25"/>
      <c r="B13" s="29"/>
      <c r="C13" s="30" t="s">
        <v>22</v>
      </c>
      <c r="D13" s="5"/>
      <c r="E13" s="6"/>
      <c r="F13" s="5">
        <f t="shared" si="2"/>
        <v>0</v>
      </c>
      <c r="G13" s="5"/>
      <c r="H13" s="5">
        <f t="shared" si="3"/>
        <v>0</v>
      </c>
      <c r="I13" s="7"/>
      <c r="L13" s="61"/>
      <c r="M13" s="29"/>
      <c r="N13" s="65" t="s">
        <v>96</v>
      </c>
      <c r="O13" s="63" t="s">
        <v>75</v>
      </c>
    </row>
    <row r="14" spans="1:15" x14ac:dyDescent="0.3">
      <c r="A14" s="25"/>
      <c r="B14" s="24" t="s">
        <v>23</v>
      </c>
      <c r="C14" s="24"/>
      <c r="D14" s="48">
        <f>SUM(D15:D16)</f>
        <v>0</v>
      </c>
      <c r="E14" s="48">
        <f t="shared" ref="E14:H14" si="4">SUM(E15:E16)</f>
        <v>0</v>
      </c>
      <c r="F14" s="48">
        <f t="shared" si="4"/>
        <v>0</v>
      </c>
      <c r="G14" s="48">
        <f t="shared" si="4"/>
        <v>0</v>
      </c>
      <c r="H14" s="48">
        <f t="shared" si="4"/>
        <v>0</v>
      </c>
      <c r="I14" s="47"/>
      <c r="L14" s="61"/>
      <c r="M14" s="24" t="s">
        <v>23</v>
      </c>
      <c r="N14" s="59"/>
      <c r="O14" s="60"/>
    </row>
    <row r="15" spans="1:15" x14ac:dyDescent="0.3">
      <c r="A15" s="25"/>
      <c r="B15" s="26"/>
      <c r="C15" s="31" t="s">
        <v>23</v>
      </c>
      <c r="D15" s="5"/>
      <c r="E15" s="6"/>
      <c r="F15" s="5">
        <f t="shared" ref="F15:F16" si="5">D15+E15</f>
        <v>0</v>
      </c>
      <c r="G15" s="5"/>
      <c r="H15" s="5">
        <f t="shared" ref="H15:H16" si="6">G15-F15</f>
        <v>0</v>
      </c>
      <c r="I15" s="7"/>
      <c r="L15" s="61"/>
      <c r="M15" s="26"/>
      <c r="N15" s="66" t="s">
        <v>23</v>
      </c>
      <c r="O15" s="63" t="s">
        <v>97</v>
      </c>
    </row>
    <row r="16" spans="1:15" x14ac:dyDescent="0.3">
      <c r="A16" s="25"/>
      <c r="B16" s="26"/>
      <c r="C16" s="28" t="s">
        <v>24</v>
      </c>
      <c r="D16" s="5"/>
      <c r="E16" s="6"/>
      <c r="F16" s="5">
        <f t="shared" si="5"/>
        <v>0</v>
      </c>
      <c r="G16" s="5"/>
      <c r="H16" s="5">
        <f t="shared" si="6"/>
        <v>0</v>
      </c>
      <c r="I16" s="7"/>
      <c r="L16" s="61"/>
      <c r="M16" s="26"/>
      <c r="N16" s="64" t="s">
        <v>98</v>
      </c>
      <c r="O16" s="63" t="s">
        <v>76</v>
      </c>
    </row>
    <row r="17" spans="1:15" x14ac:dyDescent="0.3">
      <c r="A17" s="25"/>
      <c r="B17" s="24" t="s">
        <v>25</v>
      </c>
      <c r="C17" s="24"/>
      <c r="D17" s="48">
        <f>SUM(D18:D22)</f>
        <v>898410</v>
      </c>
      <c r="E17" s="48">
        <f t="shared" ref="E17:H17" si="7">SUM(E18:E22)</f>
        <v>0</v>
      </c>
      <c r="F17" s="48">
        <f t="shared" si="7"/>
        <v>898410</v>
      </c>
      <c r="G17" s="48">
        <f t="shared" si="7"/>
        <v>781759</v>
      </c>
      <c r="H17" s="48">
        <f t="shared" si="7"/>
        <v>-116651</v>
      </c>
      <c r="I17" s="47"/>
      <c r="L17" s="61"/>
      <c r="M17" s="24" t="s">
        <v>25</v>
      </c>
      <c r="N17" s="59"/>
      <c r="O17" s="60"/>
    </row>
    <row r="18" spans="1:15" x14ac:dyDescent="0.3">
      <c r="A18" s="25"/>
      <c r="B18" s="26"/>
      <c r="C18" s="32" t="s">
        <v>26</v>
      </c>
      <c r="D18" s="5">
        <v>660170</v>
      </c>
      <c r="E18" s="6"/>
      <c r="F18" s="5">
        <f t="shared" ref="F18:F22" si="8">D18+E18</f>
        <v>660170</v>
      </c>
      <c r="G18" s="5">
        <v>537992</v>
      </c>
      <c r="H18" s="5">
        <f t="shared" ref="H18:H22" si="9">G18-F18</f>
        <v>-122178</v>
      </c>
      <c r="I18" s="7"/>
      <c r="L18" s="61"/>
      <c r="M18" s="26"/>
      <c r="N18" s="67" t="s">
        <v>26</v>
      </c>
      <c r="O18" s="63" t="s">
        <v>99</v>
      </c>
    </row>
    <row r="19" spans="1:15" x14ac:dyDescent="0.3">
      <c r="A19" s="25"/>
      <c r="B19" s="26"/>
      <c r="C19" s="28" t="s">
        <v>27</v>
      </c>
      <c r="D19" s="5">
        <v>154000</v>
      </c>
      <c r="E19" s="6"/>
      <c r="F19" s="5">
        <f t="shared" si="8"/>
        <v>154000</v>
      </c>
      <c r="G19" s="5">
        <v>204611</v>
      </c>
      <c r="H19" s="5">
        <f t="shared" si="9"/>
        <v>50611</v>
      </c>
      <c r="I19" s="7"/>
      <c r="L19" s="61"/>
      <c r="M19" s="26"/>
      <c r="N19" s="64" t="s">
        <v>27</v>
      </c>
      <c r="O19" s="63" t="s">
        <v>100</v>
      </c>
    </row>
    <row r="20" spans="1:15" ht="27" x14ac:dyDescent="0.3">
      <c r="A20" s="25"/>
      <c r="B20" s="26"/>
      <c r="C20" s="28" t="s">
        <v>28</v>
      </c>
      <c r="D20" s="5">
        <v>44240</v>
      </c>
      <c r="E20" s="6"/>
      <c r="F20" s="5">
        <f t="shared" si="8"/>
        <v>44240</v>
      </c>
      <c r="G20" s="5">
        <v>13158</v>
      </c>
      <c r="H20" s="5">
        <f t="shared" si="9"/>
        <v>-31082</v>
      </c>
      <c r="I20" s="7"/>
      <c r="L20" s="61"/>
      <c r="M20" s="26"/>
      <c r="N20" s="64" t="s">
        <v>28</v>
      </c>
      <c r="O20" s="63" t="s">
        <v>101</v>
      </c>
    </row>
    <row r="21" spans="1:15" x14ac:dyDescent="0.3">
      <c r="A21" s="25"/>
      <c r="B21" s="26"/>
      <c r="C21" s="28" t="s">
        <v>29</v>
      </c>
      <c r="D21" s="5"/>
      <c r="E21" s="6"/>
      <c r="F21" s="5">
        <f t="shared" si="8"/>
        <v>0</v>
      </c>
      <c r="G21" s="5"/>
      <c r="H21" s="5">
        <f t="shared" si="9"/>
        <v>0</v>
      </c>
      <c r="I21" s="7"/>
      <c r="L21" s="61"/>
      <c r="M21" s="26"/>
      <c r="N21" s="64" t="s">
        <v>29</v>
      </c>
      <c r="O21" s="63" t="s">
        <v>77</v>
      </c>
    </row>
    <row r="22" spans="1:15" x14ac:dyDescent="0.3">
      <c r="A22" s="33"/>
      <c r="B22" s="34"/>
      <c r="C22" s="28" t="s">
        <v>30</v>
      </c>
      <c r="D22" s="5">
        <v>40000</v>
      </c>
      <c r="E22" s="6"/>
      <c r="F22" s="5">
        <f t="shared" si="8"/>
        <v>40000</v>
      </c>
      <c r="G22" s="5">
        <v>25998</v>
      </c>
      <c r="H22" s="5">
        <f t="shared" si="9"/>
        <v>-14002</v>
      </c>
      <c r="I22" s="7"/>
      <c r="L22" s="68"/>
      <c r="M22" s="34"/>
      <c r="N22" s="64" t="s">
        <v>30</v>
      </c>
      <c r="O22" s="63" t="s">
        <v>102</v>
      </c>
    </row>
    <row r="23" spans="1:15" x14ac:dyDescent="0.3">
      <c r="A23" s="20" t="s">
        <v>31</v>
      </c>
      <c r="B23" s="35"/>
      <c r="C23" s="36"/>
      <c r="D23" s="44">
        <f>SUM(D24,D32,D34)</f>
        <v>3584838</v>
      </c>
      <c r="E23" s="44">
        <f t="shared" ref="E23:H23" si="10">SUM(E24,E32,E34)</f>
        <v>0</v>
      </c>
      <c r="F23" s="44">
        <f t="shared" si="10"/>
        <v>3584838</v>
      </c>
      <c r="G23" s="44">
        <f t="shared" si="10"/>
        <v>3385031</v>
      </c>
      <c r="H23" s="44">
        <f t="shared" si="10"/>
        <v>-199807</v>
      </c>
      <c r="I23" s="45"/>
      <c r="L23" s="56" t="s">
        <v>31</v>
      </c>
      <c r="M23" s="35"/>
      <c r="N23" s="35"/>
      <c r="O23" s="57"/>
    </row>
    <row r="24" spans="1:15" x14ac:dyDescent="0.3">
      <c r="A24" s="23"/>
      <c r="B24" s="37" t="s">
        <v>32</v>
      </c>
      <c r="C24" s="38"/>
      <c r="D24" s="48">
        <f>SUM(D25:D31)</f>
        <v>3542838</v>
      </c>
      <c r="E24" s="48">
        <f t="shared" ref="E24:H24" si="11">SUM(E25:E31)</f>
        <v>0</v>
      </c>
      <c r="F24" s="48">
        <f t="shared" si="11"/>
        <v>3542838</v>
      </c>
      <c r="G24" s="48">
        <f t="shared" si="11"/>
        <v>3231148</v>
      </c>
      <c r="H24" s="48">
        <f t="shared" si="11"/>
        <v>-311690</v>
      </c>
      <c r="I24" s="47"/>
      <c r="L24" s="58"/>
      <c r="M24" s="37" t="s">
        <v>32</v>
      </c>
      <c r="N24" s="69"/>
      <c r="O24" s="60"/>
    </row>
    <row r="25" spans="1:15" ht="27" x14ac:dyDescent="0.3">
      <c r="A25" s="25"/>
      <c r="B25" s="26"/>
      <c r="C25" s="32" t="s">
        <v>33</v>
      </c>
      <c r="D25" s="5">
        <v>1476490</v>
      </c>
      <c r="E25" s="6"/>
      <c r="F25" s="5">
        <f t="shared" ref="F25:F31" si="12">D25+E25</f>
        <v>1476490</v>
      </c>
      <c r="G25" s="5">
        <v>1400657</v>
      </c>
      <c r="H25" s="5">
        <f t="shared" ref="H25:H31" si="13">G25-F25</f>
        <v>-75833</v>
      </c>
      <c r="I25" s="7"/>
      <c r="L25" s="61"/>
      <c r="M25" s="26"/>
      <c r="N25" s="67" t="s">
        <v>33</v>
      </c>
      <c r="O25" s="63" t="s">
        <v>78</v>
      </c>
    </row>
    <row r="26" spans="1:15" x14ac:dyDescent="0.3">
      <c r="A26" s="25"/>
      <c r="B26" s="26"/>
      <c r="C26" s="28" t="s">
        <v>34</v>
      </c>
      <c r="D26" s="5">
        <v>835110</v>
      </c>
      <c r="E26" s="6"/>
      <c r="F26" s="5">
        <f t="shared" si="12"/>
        <v>835110</v>
      </c>
      <c r="G26" s="5">
        <v>723854</v>
      </c>
      <c r="H26" s="5">
        <f t="shared" si="13"/>
        <v>-111256</v>
      </c>
      <c r="I26" s="7"/>
      <c r="L26" s="61"/>
      <c r="M26" s="26"/>
      <c r="N26" s="64" t="s">
        <v>34</v>
      </c>
      <c r="O26" s="63" t="s">
        <v>103</v>
      </c>
    </row>
    <row r="27" spans="1:15" x14ac:dyDescent="0.3">
      <c r="A27" s="25"/>
      <c r="B27" s="26"/>
      <c r="C27" s="28" t="s">
        <v>35</v>
      </c>
      <c r="D27" s="5"/>
      <c r="E27" s="6"/>
      <c r="F27" s="5">
        <f t="shared" si="12"/>
        <v>0</v>
      </c>
      <c r="G27" s="5"/>
      <c r="H27" s="5">
        <f t="shared" si="13"/>
        <v>0</v>
      </c>
      <c r="I27" s="7"/>
      <c r="L27" s="61"/>
      <c r="M27" s="26"/>
      <c r="N27" s="64" t="s">
        <v>35</v>
      </c>
      <c r="O27" s="63" t="s">
        <v>104</v>
      </c>
    </row>
    <row r="28" spans="1:15" x14ac:dyDescent="0.3">
      <c r="A28" s="25"/>
      <c r="B28" s="26"/>
      <c r="C28" s="28" t="s">
        <v>36</v>
      </c>
      <c r="D28" s="5">
        <v>160000</v>
      </c>
      <c r="E28" s="6"/>
      <c r="F28" s="5">
        <f t="shared" si="12"/>
        <v>160000</v>
      </c>
      <c r="G28" s="5">
        <v>46224</v>
      </c>
      <c r="H28" s="5">
        <f t="shared" si="13"/>
        <v>-113776</v>
      </c>
      <c r="I28" s="7"/>
      <c r="L28" s="61"/>
      <c r="M28" s="26"/>
      <c r="N28" s="64" t="s">
        <v>36</v>
      </c>
      <c r="O28" s="63" t="s">
        <v>79</v>
      </c>
    </row>
    <row r="29" spans="1:15" x14ac:dyDescent="0.3">
      <c r="A29" s="25"/>
      <c r="B29" s="26"/>
      <c r="C29" s="28" t="s">
        <v>37</v>
      </c>
      <c r="D29" s="5">
        <v>26000</v>
      </c>
      <c r="E29" s="6"/>
      <c r="F29" s="5">
        <f t="shared" si="12"/>
        <v>26000</v>
      </c>
      <c r="G29" s="5">
        <v>14489</v>
      </c>
      <c r="H29" s="5">
        <f t="shared" si="13"/>
        <v>-11511</v>
      </c>
      <c r="I29" s="7"/>
      <c r="L29" s="61"/>
      <c r="M29" s="26"/>
      <c r="N29" s="64" t="s">
        <v>37</v>
      </c>
      <c r="O29" s="63" t="s">
        <v>105</v>
      </c>
    </row>
    <row r="30" spans="1:15" x14ac:dyDescent="0.3">
      <c r="A30" s="25"/>
      <c r="B30" s="26"/>
      <c r="C30" s="28" t="s">
        <v>38</v>
      </c>
      <c r="D30" s="5">
        <v>1006507</v>
      </c>
      <c r="E30" s="6"/>
      <c r="F30" s="5">
        <f t="shared" si="12"/>
        <v>1006507</v>
      </c>
      <c r="G30" s="5">
        <v>1006506</v>
      </c>
      <c r="H30" s="5">
        <f t="shared" si="13"/>
        <v>-1</v>
      </c>
      <c r="I30" s="7"/>
      <c r="L30" s="61"/>
      <c r="M30" s="26"/>
      <c r="N30" s="64" t="s">
        <v>38</v>
      </c>
      <c r="O30" s="63" t="s">
        <v>80</v>
      </c>
    </row>
    <row r="31" spans="1:15" x14ac:dyDescent="0.3">
      <c r="A31" s="25"/>
      <c r="B31" s="26"/>
      <c r="C31" s="39" t="s">
        <v>39</v>
      </c>
      <c r="D31" s="5">
        <v>38731</v>
      </c>
      <c r="E31" s="6"/>
      <c r="F31" s="5">
        <f t="shared" si="12"/>
        <v>38731</v>
      </c>
      <c r="G31" s="5">
        <v>39418</v>
      </c>
      <c r="H31" s="5">
        <f t="shared" si="13"/>
        <v>687</v>
      </c>
      <c r="I31" s="7"/>
      <c r="L31" s="61"/>
      <c r="M31" s="26"/>
      <c r="N31" s="70" t="s">
        <v>39</v>
      </c>
      <c r="O31" s="63" t="s">
        <v>106</v>
      </c>
    </row>
    <row r="32" spans="1:15" x14ac:dyDescent="0.3">
      <c r="A32" s="25"/>
      <c r="B32" s="37" t="s">
        <v>40</v>
      </c>
      <c r="C32" s="38"/>
      <c r="D32" s="48">
        <f>SUM(D33)</f>
        <v>0</v>
      </c>
      <c r="E32" s="48">
        <f t="shared" ref="E32:H32" si="14">SUM(E33)</f>
        <v>0</v>
      </c>
      <c r="F32" s="48">
        <f t="shared" si="14"/>
        <v>0</v>
      </c>
      <c r="G32" s="48">
        <f t="shared" si="14"/>
        <v>0</v>
      </c>
      <c r="H32" s="48">
        <f t="shared" si="14"/>
        <v>0</v>
      </c>
      <c r="I32" s="47"/>
      <c r="L32" s="61"/>
      <c r="M32" s="37" t="s">
        <v>40</v>
      </c>
      <c r="N32" s="69"/>
      <c r="O32" s="60"/>
    </row>
    <row r="33" spans="1:15" x14ac:dyDescent="0.3">
      <c r="A33" s="25"/>
      <c r="B33" s="26"/>
      <c r="C33" s="31" t="s">
        <v>40</v>
      </c>
      <c r="D33" s="5"/>
      <c r="E33" s="6"/>
      <c r="F33" s="5">
        <f>D33+E33</f>
        <v>0</v>
      </c>
      <c r="G33" s="5"/>
      <c r="H33" s="5">
        <f>G33-F33</f>
        <v>0</v>
      </c>
      <c r="I33" s="7"/>
      <c r="L33" s="61"/>
      <c r="M33" s="26"/>
      <c r="N33" s="66" t="s">
        <v>40</v>
      </c>
      <c r="O33" s="63" t="s">
        <v>107</v>
      </c>
    </row>
    <row r="34" spans="1:15" x14ac:dyDescent="0.3">
      <c r="A34" s="25"/>
      <c r="B34" s="37" t="s">
        <v>41</v>
      </c>
      <c r="C34" s="38"/>
      <c r="D34" s="48">
        <f>SUM(D35)</f>
        <v>42000</v>
      </c>
      <c r="E34" s="48">
        <f t="shared" ref="E34:H34" si="15">SUM(E35)</f>
        <v>0</v>
      </c>
      <c r="F34" s="48">
        <f t="shared" si="15"/>
        <v>42000</v>
      </c>
      <c r="G34" s="48">
        <f t="shared" si="15"/>
        <v>153883</v>
      </c>
      <c r="H34" s="48">
        <f t="shared" si="15"/>
        <v>111883</v>
      </c>
      <c r="I34" s="47"/>
      <c r="L34" s="61"/>
      <c r="M34" s="37" t="s">
        <v>41</v>
      </c>
      <c r="N34" s="69"/>
      <c r="O34" s="60"/>
    </row>
    <row r="35" spans="1:15" ht="15.75" customHeight="1" x14ac:dyDescent="0.3">
      <c r="A35" s="33"/>
      <c r="B35" s="34"/>
      <c r="C35" s="32" t="s">
        <v>41</v>
      </c>
      <c r="D35" s="5">
        <v>42000</v>
      </c>
      <c r="E35" s="6"/>
      <c r="F35" s="5">
        <f>D35+E35</f>
        <v>42000</v>
      </c>
      <c r="G35" s="5">
        <v>153883</v>
      </c>
      <c r="H35" s="5">
        <f>G35-F35</f>
        <v>111883</v>
      </c>
      <c r="I35" s="7"/>
      <c r="L35" s="68"/>
      <c r="M35" s="34"/>
      <c r="N35" s="67" t="s">
        <v>41</v>
      </c>
      <c r="O35" s="63" t="s">
        <v>81</v>
      </c>
    </row>
    <row r="36" spans="1:15" x14ac:dyDescent="0.3">
      <c r="A36" s="20" t="s">
        <v>42</v>
      </c>
      <c r="B36" s="35"/>
      <c r="C36" s="36"/>
      <c r="D36" s="44">
        <f>SUM(D37,D39,D41,D43)</f>
        <v>10632</v>
      </c>
      <c r="E36" s="44">
        <f t="shared" ref="E36:H36" si="16">SUM(E37,E39,E41,E43)</f>
        <v>0</v>
      </c>
      <c r="F36" s="44">
        <f t="shared" si="16"/>
        <v>10632</v>
      </c>
      <c r="G36" s="44">
        <f t="shared" si="16"/>
        <v>17414</v>
      </c>
      <c r="H36" s="44">
        <f t="shared" si="16"/>
        <v>6782</v>
      </c>
      <c r="I36" s="45"/>
      <c r="L36" s="56" t="s">
        <v>42</v>
      </c>
      <c r="M36" s="35"/>
      <c r="N36" s="35"/>
      <c r="O36" s="57"/>
    </row>
    <row r="37" spans="1:15" x14ac:dyDescent="0.3">
      <c r="A37" s="23"/>
      <c r="B37" s="37" t="s">
        <v>43</v>
      </c>
      <c r="C37" s="38"/>
      <c r="D37" s="48">
        <f>SUM(D38)</f>
        <v>9000</v>
      </c>
      <c r="E37" s="48">
        <f t="shared" ref="E37:H37" si="17">SUM(E38)</f>
        <v>0</v>
      </c>
      <c r="F37" s="48">
        <f t="shared" si="17"/>
        <v>9000</v>
      </c>
      <c r="G37" s="48">
        <f t="shared" si="17"/>
        <v>16014</v>
      </c>
      <c r="H37" s="48">
        <f t="shared" si="17"/>
        <v>7014</v>
      </c>
      <c r="I37" s="47"/>
      <c r="L37" s="58"/>
      <c r="M37" s="37" t="s">
        <v>43</v>
      </c>
      <c r="N37" s="69"/>
      <c r="O37" s="60"/>
    </row>
    <row r="38" spans="1:15" ht="27" x14ac:dyDescent="0.3">
      <c r="A38" s="25"/>
      <c r="B38" s="26"/>
      <c r="C38" s="31" t="s">
        <v>44</v>
      </c>
      <c r="D38" s="5">
        <v>9000</v>
      </c>
      <c r="E38" s="6"/>
      <c r="F38" s="5">
        <f>D38+E38</f>
        <v>9000</v>
      </c>
      <c r="G38" s="5">
        <v>16014</v>
      </c>
      <c r="H38" s="5">
        <f>G38-F38</f>
        <v>7014</v>
      </c>
      <c r="I38" s="7" t="s">
        <v>184</v>
      </c>
      <c r="L38" s="61"/>
      <c r="M38" s="26"/>
      <c r="N38" s="66" t="s">
        <v>108</v>
      </c>
      <c r="O38" s="63" t="s">
        <v>82</v>
      </c>
    </row>
    <row r="39" spans="1:15" x14ac:dyDescent="0.3">
      <c r="A39" s="25"/>
      <c r="B39" s="37" t="s">
        <v>45</v>
      </c>
      <c r="C39" s="38"/>
      <c r="D39" s="48">
        <f>SUM(D40)</f>
        <v>1000</v>
      </c>
      <c r="E39" s="48">
        <f t="shared" ref="E39:H39" si="18">SUM(E40)</f>
        <v>0</v>
      </c>
      <c r="F39" s="48">
        <f t="shared" si="18"/>
        <v>1000</v>
      </c>
      <c r="G39" s="48">
        <f t="shared" si="18"/>
        <v>1400</v>
      </c>
      <c r="H39" s="48">
        <f t="shared" si="18"/>
        <v>400</v>
      </c>
      <c r="I39" s="47"/>
      <c r="L39" s="61"/>
      <c r="M39" s="37" t="s">
        <v>45</v>
      </c>
      <c r="N39" s="69"/>
      <c r="O39" s="60"/>
    </row>
    <row r="40" spans="1:15" x14ac:dyDescent="0.3">
      <c r="A40" s="25"/>
      <c r="B40" s="26"/>
      <c r="C40" s="31" t="s">
        <v>45</v>
      </c>
      <c r="D40" s="5">
        <v>1000</v>
      </c>
      <c r="E40" s="6"/>
      <c r="F40" s="5">
        <f>D40+E40</f>
        <v>1000</v>
      </c>
      <c r="G40" s="5">
        <v>1400</v>
      </c>
      <c r="H40" s="5">
        <f>G40-F40</f>
        <v>400</v>
      </c>
      <c r="I40" s="7" t="s">
        <v>182</v>
      </c>
      <c r="L40" s="61"/>
      <c r="M40" s="26"/>
      <c r="N40" s="66" t="s">
        <v>45</v>
      </c>
      <c r="O40" s="63" t="s">
        <v>109</v>
      </c>
    </row>
    <row r="41" spans="1:15" x14ac:dyDescent="0.3">
      <c r="A41" s="25"/>
      <c r="B41" s="37" t="s">
        <v>46</v>
      </c>
      <c r="C41" s="38"/>
      <c r="D41" s="48">
        <f>SUM(D42)</f>
        <v>0</v>
      </c>
      <c r="E41" s="48">
        <f t="shared" ref="E41:H41" si="19">SUM(E42)</f>
        <v>0</v>
      </c>
      <c r="F41" s="48">
        <f t="shared" si="19"/>
        <v>0</v>
      </c>
      <c r="G41" s="48">
        <f t="shared" si="19"/>
        <v>0</v>
      </c>
      <c r="H41" s="48">
        <f t="shared" si="19"/>
        <v>0</v>
      </c>
      <c r="I41" s="47"/>
      <c r="L41" s="61"/>
      <c r="M41" s="37" t="s">
        <v>46</v>
      </c>
      <c r="N41" s="69"/>
      <c r="O41" s="60"/>
    </row>
    <row r="42" spans="1:15" x14ac:dyDescent="0.3">
      <c r="A42" s="25"/>
      <c r="B42" s="26"/>
      <c r="C42" s="31" t="s">
        <v>46</v>
      </c>
      <c r="D42" s="5"/>
      <c r="E42" s="6"/>
      <c r="F42" s="5">
        <f>D42+E42</f>
        <v>0</v>
      </c>
      <c r="G42" s="5"/>
      <c r="H42" s="5">
        <f>G42-F42</f>
        <v>0</v>
      </c>
      <c r="I42" s="7"/>
      <c r="L42" s="61"/>
      <c r="M42" s="26"/>
      <c r="N42" s="66" t="s">
        <v>46</v>
      </c>
      <c r="O42" s="63" t="s">
        <v>83</v>
      </c>
    </row>
    <row r="43" spans="1:15" x14ac:dyDescent="0.3">
      <c r="A43" s="25"/>
      <c r="B43" s="37" t="s">
        <v>47</v>
      </c>
      <c r="C43" s="38"/>
      <c r="D43" s="48">
        <f>SUM(D44)</f>
        <v>632</v>
      </c>
      <c r="E43" s="48">
        <f t="shared" ref="E43:H43" si="20">SUM(E44)</f>
        <v>0</v>
      </c>
      <c r="F43" s="48">
        <f t="shared" si="20"/>
        <v>632</v>
      </c>
      <c r="G43" s="48">
        <f t="shared" si="20"/>
        <v>0</v>
      </c>
      <c r="H43" s="48">
        <f t="shared" si="20"/>
        <v>-632</v>
      </c>
      <c r="I43" s="47"/>
      <c r="L43" s="61"/>
      <c r="M43" s="37" t="s">
        <v>47</v>
      </c>
      <c r="N43" s="69"/>
      <c r="O43" s="60"/>
    </row>
    <row r="44" spans="1:15" ht="27" x14ac:dyDescent="0.3">
      <c r="A44" s="25"/>
      <c r="B44" s="26"/>
      <c r="C44" s="32" t="s">
        <v>47</v>
      </c>
      <c r="D44" s="5">
        <v>632</v>
      </c>
      <c r="E44" s="6"/>
      <c r="F44" s="5">
        <f>D44+E44</f>
        <v>632</v>
      </c>
      <c r="G44" s="5"/>
      <c r="H44" s="5">
        <f>G44-F44</f>
        <v>-632</v>
      </c>
      <c r="I44" s="7"/>
      <c r="L44" s="61"/>
      <c r="M44" s="26"/>
      <c r="N44" s="67" t="s">
        <v>47</v>
      </c>
      <c r="O44" s="63" t="s">
        <v>110</v>
      </c>
    </row>
    <row r="45" spans="1:15" x14ac:dyDescent="0.3">
      <c r="A45" s="20" t="s">
        <v>48</v>
      </c>
      <c r="B45" s="35"/>
      <c r="C45" s="36"/>
      <c r="D45" s="44">
        <f>SUM(D46,D48)</f>
        <v>818823</v>
      </c>
      <c r="E45" s="44">
        <f t="shared" ref="E45:H45" si="21">SUM(E46,E48)</f>
        <v>0</v>
      </c>
      <c r="F45" s="44">
        <f t="shared" si="21"/>
        <v>818823</v>
      </c>
      <c r="G45" s="44">
        <f t="shared" si="21"/>
        <v>791441</v>
      </c>
      <c r="H45" s="44">
        <f t="shared" si="21"/>
        <v>-27382</v>
      </c>
      <c r="I45" s="45"/>
      <c r="L45" s="56" t="s">
        <v>48</v>
      </c>
      <c r="M45" s="35"/>
      <c r="N45" s="35"/>
      <c r="O45" s="57"/>
    </row>
    <row r="46" spans="1:15" x14ac:dyDescent="0.3">
      <c r="A46" s="23"/>
      <c r="B46" s="37" t="s">
        <v>49</v>
      </c>
      <c r="C46" s="38"/>
      <c r="D46" s="48">
        <f>SUM(D47)</f>
        <v>0</v>
      </c>
      <c r="E46" s="48">
        <f t="shared" ref="E46:H46" si="22">SUM(E47)</f>
        <v>0</v>
      </c>
      <c r="F46" s="48">
        <f t="shared" si="22"/>
        <v>0</v>
      </c>
      <c r="G46" s="48">
        <f t="shared" si="22"/>
        <v>0</v>
      </c>
      <c r="H46" s="48">
        <f t="shared" si="22"/>
        <v>0</v>
      </c>
      <c r="I46" s="47"/>
      <c r="L46" s="58"/>
      <c r="M46" s="37" t="s">
        <v>49</v>
      </c>
      <c r="N46" s="69"/>
      <c r="O46" s="60"/>
    </row>
    <row r="47" spans="1:15" ht="27" x14ac:dyDescent="0.3">
      <c r="A47" s="25"/>
      <c r="B47" s="26"/>
      <c r="C47" s="31" t="s">
        <v>49</v>
      </c>
      <c r="D47" s="5"/>
      <c r="E47" s="6"/>
      <c r="F47" s="5">
        <f>D47+E47</f>
        <v>0</v>
      </c>
      <c r="G47" s="5"/>
      <c r="H47" s="5">
        <f>G47-F47</f>
        <v>0</v>
      </c>
      <c r="I47" s="7"/>
      <c r="L47" s="61"/>
      <c r="M47" s="26"/>
      <c r="N47" s="66" t="s">
        <v>49</v>
      </c>
      <c r="O47" s="63" t="s">
        <v>111</v>
      </c>
    </row>
    <row r="48" spans="1:15" x14ac:dyDescent="0.3">
      <c r="A48" s="25"/>
      <c r="B48" s="37" t="s">
        <v>50</v>
      </c>
      <c r="C48" s="38"/>
      <c r="D48" s="48">
        <f>SUM(D49)</f>
        <v>818823</v>
      </c>
      <c r="E48" s="48">
        <f t="shared" ref="E48:H48" si="23">SUM(E49)</f>
        <v>0</v>
      </c>
      <c r="F48" s="48">
        <f t="shared" si="23"/>
        <v>818823</v>
      </c>
      <c r="G48" s="48">
        <f t="shared" si="23"/>
        <v>791441</v>
      </c>
      <c r="H48" s="48">
        <f t="shared" si="23"/>
        <v>-27382</v>
      </c>
      <c r="I48" s="47"/>
      <c r="L48" s="61"/>
      <c r="M48" s="37" t="s">
        <v>50</v>
      </c>
      <c r="N48" s="69"/>
      <c r="O48" s="60"/>
    </row>
    <row r="49" spans="1:15" ht="27" x14ac:dyDescent="0.3">
      <c r="A49" s="33"/>
      <c r="B49" s="34"/>
      <c r="C49" s="32" t="s">
        <v>50</v>
      </c>
      <c r="D49" s="5">
        <v>818823</v>
      </c>
      <c r="E49" s="6"/>
      <c r="F49" s="5">
        <f>D49+E49</f>
        <v>818823</v>
      </c>
      <c r="G49" s="5">
        <v>791441</v>
      </c>
      <c r="H49" s="5">
        <f>G49-F49</f>
        <v>-27382</v>
      </c>
      <c r="I49" s="7"/>
      <c r="L49" s="68"/>
      <c r="M49" s="34"/>
      <c r="N49" s="67" t="s">
        <v>50</v>
      </c>
      <c r="O49" s="63" t="s">
        <v>112</v>
      </c>
    </row>
    <row r="50" spans="1:15" x14ac:dyDescent="0.3">
      <c r="A50" s="20" t="s">
        <v>51</v>
      </c>
      <c r="B50" s="35"/>
      <c r="C50" s="36"/>
      <c r="D50" s="44">
        <f>SUM(D51)</f>
        <v>0</v>
      </c>
      <c r="E50" s="44">
        <f t="shared" ref="E50:H50" si="24">SUM(E51)</f>
        <v>0</v>
      </c>
      <c r="F50" s="44">
        <f t="shared" si="24"/>
        <v>0</v>
      </c>
      <c r="G50" s="44">
        <f t="shared" si="24"/>
        <v>0</v>
      </c>
      <c r="H50" s="44">
        <f t="shared" si="24"/>
        <v>0</v>
      </c>
      <c r="I50" s="45"/>
      <c r="L50" s="56" t="s">
        <v>51</v>
      </c>
      <c r="M50" s="35"/>
      <c r="N50" s="35"/>
      <c r="O50" s="57"/>
    </row>
    <row r="51" spans="1:15" x14ac:dyDescent="0.3">
      <c r="A51" s="23"/>
      <c r="B51" s="37" t="s">
        <v>51</v>
      </c>
      <c r="C51" s="38"/>
      <c r="D51" s="48">
        <f>SUM(D52:D53)</f>
        <v>0</v>
      </c>
      <c r="E51" s="48">
        <f t="shared" ref="E51:H51" si="25">SUM(E52:E53)</f>
        <v>0</v>
      </c>
      <c r="F51" s="48">
        <f t="shared" si="25"/>
        <v>0</v>
      </c>
      <c r="G51" s="48">
        <f t="shared" si="25"/>
        <v>0</v>
      </c>
      <c r="H51" s="48">
        <f t="shared" si="25"/>
        <v>0</v>
      </c>
      <c r="I51" s="47"/>
      <c r="L51" s="58"/>
      <c r="M51" s="37" t="s">
        <v>51</v>
      </c>
      <c r="N51" s="69"/>
      <c r="O51" s="60"/>
    </row>
    <row r="52" spans="1:15" x14ac:dyDescent="0.3">
      <c r="A52" s="25"/>
      <c r="B52" s="26"/>
      <c r="C52" s="32" t="s">
        <v>52</v>
      </c>
      <c r="D52" s="5"/>
      <c r="E52" s="6"/>
      <c r="F52" s="5">
        <f t="shared" ref="F52:F53" si="26">D52+E52</f>
        <v>0</v>
      </c>
      <c r="G52" s="5"/>
      <c r="H52" s="5">
        <f t="shared" ref="H52:H53" si="27">G52-F52</f>
        <v>0</v>
      </c>
      <c r="I52" s="7"/>
      <c r="L52" s="61"/>
      <c r="M52" s="26"/>
      <c r="N52" s="67" t="s">
        <v>52</v>
      </c>
      <c r="O52" s="63" t="s">
        <v>84</v>
      </c>
    </row>
    <row r="53" spans="1:15" x14ac:dyDescent="0.3">
      <c r="A53" s="25"/>
      <c r="B53" s="26"/>
      <c r="C53" s="39" t="s">
        <v>53</v>
      </c>
      <c r="D53" s="5"/>
      <c r="E53" s="6"/>
      <c r="F53" s="5">
        <f t="shared" si="26"/>
        <v>0</v>
      </c>
      <c r="G53" s="5"/>
      <c r="H53" s="5">
        <f t="shared" si="27"/>
        <v>0</v>
      </c>
      <c r="I53" s="7"/>
      <c r="L53" s="61"/>
      <c r="M53" s="26"/>
      <c r="N53" s="70" t="s">
        <v>53</v>
      </c>
      <c r="O53" s="63" t="s">
        <v>85</v>
      </c>
    </row>
    <row r="54" spans="1:15" x14ac:dyDescent="0.3">
      <c r="A54" s="20" t="s">
        <v>54</v>
      </c>
      <c r="B54" s="35"/>
      <c r="C54" s="36"/>
      <c r="D54" s="44">
        <f>SUM(D55,D57,D59,D61)</f>
        <v>0</v>
      </c>
      <c r="E54" s="44">
        <f t="shared" ref="E54:H54" si="28">SUM(E55,E57,E59,E61)</f>
        <v>0</v>
      </c>
      <c r="F54" s="44">
        <f t="shared" si="28"/>
        <v>0</v>
      </c>
      <c r="G54" s="44">
        <f t="shared" si="28"/>
        <v>0</v>
      </c>
      <c r="H54" s="44">
        <f t="shared" si="28"/>
        <v>0</v>
      </c>
      <c r="I54" s="45"/>
      <c r="L54" s="56" t="s">
        <v>54</v>
      </c>
      <c r="M54" s="35"/>
      <c r="N54" s="35"/>
      <c r="O54" s="57"/>
    </row>
    <row r="55" spans="1:15" x14ac:dyDescent="0.3">
      <c r="A55" s="25"/>
      <c r="B55" s="37" t="s">
        <v>55</v>
      </c>
      <c r="C55" s="38"/>
      <c r="D55" s="48">
        <f>SUM(D56)</f>
        <v>0</v>
      </c>
      <c r="E55" s="48">
        <f t="shared" ref="E55:H55" si="29">SUM(E56)</f>
        <v>0</v>
      </c>
      <c r="F55" s="48">
        <f t="shared" si="29"/>
        <v>0</v>
      </c>
      <c r="G55" s="48">
        <f t="shared" si="29"/>
        <v>0</v>
      </c>
      <c r="H55" s="48">
        <f t="shared" si="29"/>
        <v>0</v>
      </c>
      <c r="I55" s="47"/>
      <c r="L55" s="61"/>
      <c r="M55" s="37" t="s">
        <v>55</v>
      </c>
      <c r="N55" s="69"/>
      <c r="O55" s="60"/>
    </row>
    <row r="56" spans="1:15" ht="27" x14ac:dyDescent="0.3">
      <c r="A56" s="25"/>
      <c r="B56" s="26"/>
      <c r="C56" s="31" t="s">
        <v>55</v>
      </c>
      <c r="D56" s="5"/>
      <c r="E56" s="6"/>
      <c r="F56" s="5">
        <f>D56+E56</f>
        <v>0</v>
      </c>
      <c r="G56" s="5"/>
      <c r="H56" s="5">
        <f>G56-F56</f>
        <v>0</v>
      </c>
      <c r="I56" s="7"/>
      <c r="L56" s="61"/>
      <c r="M56" s="26"/>
      <c r="N56" s="66" t="s">
        <v>55</v>
      </c>
      <c r="O56" s="63" t="s">
        <v>113</v>
      </c>
    </row>
    <row r="57" spans="1:15" x14ac:dyDescent="0.3">
      <c r="A57" s="25"/>
      <c r="B57" s="37" t="s">
        <v>56</v>
      </c>
      <c r="C57" s="38"/>
      <c r="D57" s="48">
        <f>SUM(D58)</f>
        <v>0</v>
      </c>
      <c r="E57" s="48">
        <f t="shared" ref="E57:H57" si="30">SUM(E58)</f>
        <v>0</v>
      </c>
      <c r="F57" s="48">
        <f t="shared" si="30"/>
        <v>0</v>
      </c>
      <c r="G57" s="48">
        <f t="shared" si="30"/>
        <v>0</v>
      </c>
      <c r="H57" s="48">
        <f t="shared" si="30"/>
        <v>0</v>
      </c>
      <c r="I57" s="47"/>
      <c r="L57" s="61"/>
      <c r="M57" s="37" t="s">
        <v>56</v>
      </c>
      <c r="N57" s="69"/>
      <c r="O57" s="60"/>
    </row>
    <row r="58" spans="1:15" ht="40.5" x14ac:dyDescent="0.3">
      <c r="A58" s="25"/>
      <c r="B58" s="26"/>
      <c r="C58" s="31" t="s">
        <v>56</v>
      </c>
      <c r="D58" s="5"/>
      <c r="E58" s="6"/>
      <c r="F58" s="5">
        <f>D58+E58</f>
        <v>0</v>
      </c>
      <c r="G58" s="5"/>
      <c r="H58" s="5">
        <f>G58-F58</f>
        <v>0</v>
      </c>
      <c r="I58" s="7"/>
      <c r="L58" s="61"/>
      <c r="M58" s="26"/>
      <c r="N58" s="66" t="s">
        <v>56</v>
      </c>
      <c r="O58" s="63" t="s">
        <v>114</v>
      </c>
    </row>
    <row r="59" spans="1:15" x14ac:dyDescent="0.3">
      <c r="A59" s="25"/>
      <c r="B59" s="37" t="s">
        <v>57</v>
      </c>
      <c r="C59" s="38"/>
      <c r="D59" s="48">
        <f>SUM(D60)</f>
        <v>0</v>
      </c>
      <c r="E59" s="48">
        <f t="shared" ref="E59:H59" si="31">SUM(E60)</f>
        <v>0</v>
      </c>
      <c r="F59" s="48">
        <f t="shared" si="31"/>
        <v>0</v>
      </c>
      <c r="G59" s="48">
        <f t="shared" si="31"/>
        <v>0</v>
      </c>
      <c r="H59" s="48">
        <f t="shared" si="31"/>
        <v>0</v>
      </c>
      <c r="I59" s="47"/>
      <c r="L59" s="61"/>
      <c r="M59" s="37" t="s">
        <v>57</v>
      </c>
      <c r="N59" s="69"/>
      <c r="O59" s="60"/>
    </row>
    <row r="60" spans="1:15" x14ac:dyDescent="0.3">
      <c r="A60" s="25"/>
      <c r="B60" s="26"/>
      <c r="C60" s="31" t="s">
        <v>57</v>
      </c>
      <c r="D60" s="5"/>
      <c r="E60" s="6"/>
      <c r="F60" s="5">
        <f>D60+E60</f>
        <v>0</v>
      </c>
      <c r="G60" s="5"/>
      <c r="H60" s="5">
        <f>G60-F60</f>
        <v>0</v>
      </c>
      <c r="I60" s="7"/>
      <c r="L60" s="61"/>
      <c r="M60" s="26"/>
      <c r="N60" s="66" t="s">
        <v>57</v>
      </c>
      <c r="O60" s="63" t="s">
        <v>115</v>
      </c>
    </row>
    <row r="61" spans="1:15" x14ac:dyDescent="0.3">
      <c r="A61" s="25"/>
      <c r="B61" s="37" t="s">
        <v>58</v>
      </c>
      <c r="C61" s="38"/>
      <c r="D61" s="48">
        <f>SUM(D62)</f>
        <v>0</v>
      </c>
      <c r="E61" s="48">
        <f t="shared" ref="E61:H61" si="32">SUM(E62)</f>
        <v>0</v>
      </c>
      <c r="F61" s="48">
        <f t="shared" si="32"/>
        <v>0</v>
      </c>
      <c r="G61" s="48">
        <f t="shared" si="32"/>
        <v>0</v>
      </c>
      <c r="H61" s="48">
        <f t="shared" si="32"/>
        <v>0</v>
      </c>
      <c r="I61" s="47"/>
      <c r="L61" s="61"/>
      <c r="M61" s="37" t="s">
        <v>58</v>
      </c>
      <c r="N61" s="69"/>
      <c r="O61" s="60"/>
    </row>
    <row r="62" spans="1:15" ht="27" x14ac:dyDescent="0.3">
      <c r="A62" s="25"/>
      <c r="B62" s="26"/>
      <c r="C62" s="31" t="s">
        <v>58</v>
      </c>
      <c r="D62" s="5"/>
      <c r="E62" s="6"/>
      <c r="F62" s="5">
        <f>D62+E62</f>
        <v>0</v>
      </c>
      <c r="G62" s="5"/>
      <c r="H62" s="5">
        <f>G62-F62</f>
        <v>0</v>
      </c>
      <c r="I62" s="7"/>
      <c r="L62" s="61"/>
      <c r="M62" s="26"/>
      <c r="N62" s="66" t="s">
        <v>58</v>
      </c>
      <c r="O62" s="63" t="s">
        <v>86</v>
      </c>
    </row>
    <row r="63" spans="1:15" x14ac:dyDescent="0.3">
      <c r="A63" s="40" t="s">
        <v>59</v>
      </c>
      <c r="B63" s="41"/>
      <c r="C63" s="42"/>
      <c r="D63" s="49">
        <f>SUM(D64)</f>
        <v>2590606</v>
      </c>
      <c r="E63" s="49">
        <f t="shared" ref="E63:H63" si="33">SUM(E64)</f>
        <v>0</v>
      </c>
      <c r="F63" s="49">
        <f t="shared" si="33"/>
        <v>2590606</v>
      </c>
      <c r="G63" s="49">
        <f t="shared" si="33"/>
        <v>2590194</v>
      </c>
      <c r="H63" s="49">
        <f t="shared" si="33"/>
        <v>-412</v>
      </c>
      <c r="I63" s="45"/>
      <c r="L63" s="71" t="s">
        <v>87</v>
      </c>
      <c r="M63" s="41"/>
      <c r="N63" s="41"/>
      <c r="O63" s="57"/>
    </row>
    <row r="64" spans="1:15" x14ac:dyDescent="0.3">
      <c r="A64" s="25"/>
      <c r="B64" s="43" t="s">
        <v>59</v>
      </c>
      <c r="C64" s="43"/>
      <c r="D64" s="48">
        <f>SUM(D65:D66)</f>
        <v>2590606</v>
      </c>
      <c r="E64" s="48">
        <f t="shared" ref="E64:H64" si="34">SUM(E65:E66)</f>
        <v>0</v>
      </c>
      <c r="F64" s="48">
        <f t="shared" si="34"/>
        <v>2590606</v>
      </c>
      <c r="G64" s="48">
        <f t="shared" si="34"/>
        <v>2590194</v>
      </c>
      <c r="H64" s="48">
        <f t="shared" si="34"/>
        <v>-412</v>
      </c>
      <c r="I64" s="47"/>
      <c r="L64" s="61"/>
      <c r="M64" s="43" t="s">
        <v>116</v>
      </c>
      <c r="N64" s="72"/>
      <c r="O64" s="60"/>
    </row>
    <row r="65" spans="1:15" ht="27" x14ac:dyDescent="0.3">
      <c r="A65" s="25"/>
      <c r="B65" s="26"/>
      <c r="C65" s="32" t="s">
        <v>60</v>
      </c>
      <c r="D65" s="5">
        <v>989062</v>
      </c>
      <c r="E65" s="8"/>
      <c r="F65" s="5">
        <f t="shared" ref="F65:F66" si="35">D65+E65</f>
        <v>989062</v>
      </c>
      <c r="G65" s="5">
        <v>989062</v>
      </c>
      <c r="H65" s="5">
        <f t="shared" ref="H65:H66" si="36">G65-F65</f>
        <v>0</v>
      </c>
      <c r="I65" s="7" t="s">
        <v>183</v>
      </c>
      <c r="L65" s="61"/>
      <c r="M65" s="26"/>
      <c r="N65" s="67" t="s">
        <v>117</v>
      </c>
      <c r="O65" s="63" t="s">
        <v>118</v>
      </c>
    </row>
    <row r="66" spans="1:15" ht="17.25" thickBot="1" x14ac:dyDescent="0.35">
      <c r="A66" s="33"/>
      <c r="B66" s="34"/>
      <c r="C66" s="28" t="s">
        <v>61</v>
      </c>
      <c r="D66" s="5">
        <v>1601544</v>
      </c>
      <c r="E66" s="8"/>
      <c r="F66" s="5">
        <f t="shared" si="35"/>
        <v>1601544</v>
      </c>
      <c r="G66" s="5">
        <v>1601132</v>
      </c>
      <c r="H66" s="5">
        <f t="shared" si="36"/>
        <v>-412</v>
      </c>
      <c r="I66" s="7"/>
      <c r="L66" s="73"/>
      <c r="M66" s="74"/>
      <c r="N66" s="75" t="s">
        <v>119</v>
      </c>
      <c r="O66" s="76" t="s">
        <v>88</v>
      </c>
    </row>
    <row r="67" spans="1:15" ht="18" thickTop="1" thickBot="1" x14ac:dyDescent="0.35">
      <c r="A67" s="82" t="s">
        <v>62</v>
      </c>
      <c r="B67" s="83"/>
      <c r="C67" s="83"/>
      <c r="D67" s="50">
        <f>SUM(D8,D23,D36,D45,D50,D54,D63)</f>
        <v>14362323</v>
      </c>
      <c r="E67" s="50">
        <f>SUM(E8,E23,E36,E45,E50,E54,E63)</f>
        <v>0</v>
      </c>
      <c r="F67" s="50">
        <f>SUM(F8,F23,F36,F45,F50,F54,F63)</f>
        <v>14362323</v>
      </c>
      <c r="G67" s="50">
        <f>SUM(G8,G23,G36,G45,G50,G54,G63)</f>
        <v>13738632</v>
      </c>
      <c r="H67" s="50">
        <f>SUM(H8,H23,H36,H45,H50,H54,H63)</f>
        <v>-623691</v>
      </c>
      <c r="I67" s="51"/>
    </row>
    <row r="68" spans="1:15" ht="17.25" thickTop="1" x14ac:dyDescent="0.3"/>
    <row r="69" spans="1:15" ht="17.25" thickBot="1" x14ac:dyDescent="0.35"/>
    <row r="70" spans="1:15" ht="17.25" thickTop="1" x14ac:dyDescent="0.3">
      <c r="A70" s="80" t="s">
        <v>120</v>
      </c>
      <c r="B70" s="80"/>
      <c r="C70" s="80"/>
      <c r="D70" s="80"/>
      <c r="E70" s="80"/>
      <c r="F70" s="80"/>
      <c r="G70" s="80"/>
      <c r="H70" s="80"/>
      <c r="I70" s="80"/>
    </row>
    <row r="71" spans="1:15" ht="159.75" customHeight="1" x14ac:dyDescent="0.3">
      <c r="A71" s="81" t="s">
        <v>121</v>
      </c>
      <c r="B71" s="81"/>
      <c r="C71" s="81"/>
      <c r="D71" s="81"/>
      <c r="E71" s="81"/>
      <c r="F71" s="81"/>
      <c r="G71" s="81"/>
      <c r="H71" s="81"/>
      <c r="I71" s="81"/>
    </row>
  </sheetData>
  <sheetProtection algorithmName="SHA-512" hashValue="o21bBiwNHjF/vy+zJduD/FhtGQEPIqJs4GokY8K9g/jNfRTtBDPOvRjaTTX4FAISKqAlQYIGsKxHegQoyk6NlA==" saltValue="SP/AXzjK0oL4rsbN6t7ghQ==" spinCount="100000" sheet="1" objects="1" scenarios="1" formatCells="0" formatColumns="0" formatRows="0" insertColumns="0" insertRows="0" deleteColumns="0" deleteRows="0"/>
  <autoFilter ref="A7:I67"/>
  <mergeCells count="12">
    <mergeCell ref="A2:I2"/>
    <mergeCell ref="A3:I3"/>
    <mergeCell ref="A4:I4"/>
    <mergeCell ref="A6:C6"/>
    <mergeCell ref="D6:D7"/>
    <mergeCell ref="G6:G7"/>
    <mergeCell ref="I6:I7"/>
    <mergeCell ref="L3:O3"/>
    <mergeCell ref="O6:O7"/>
    <mergeCell ref="A70:I70"/>
    <mergeCell ref="A71:I71"/>
    <mergeCell ref="A67:C67"/>
  </mergeCells>
  <phoneticPr fontId="3" type="noConversion"/>
  <dataValidations count="1">
    <dataValidation allowBlank="1" showInputMessage="1" showErrorMessage="1" promptTitle="작성안내" prompt="세입결산명세서 상 수익자부담경비수입과 _x000a_세출결산명세서 상 수익자부담경비 일치 여부 확인" sqref="H17"/>
  </dataValidations>
  <pageMargins left="0.25" right="0.25" top="0.75" bottom="0.75" header="0.3" footer="0.3"/>
  <pageSetup paperSize="9" scale="42" orientation="landscape" horizontalDpi="4294967294" verticalDpi="4294967294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58"/>
  <sheetViews>
    <sheetView zoomScale="70" zoomScaleNormal="70" workbookViewId="0">
      <selection activeCell="A58" sqref="A58"/>
    </sheetView>
  </sheetViews>
  <sheetFormatPr defaultRowHeight="16.5" x14ac:dyDescent="0.3"/>
  <cols>
    <col min="1" max="1" width="9" style="9" customWidth="1"/>
  </cols>
  <sheetData>
    <row r="1" spans="1:1" x14ac:dyDescent="0.3">
      <c r="A1" s="9" t="s">
        <v>178</v>
      </c>
    </row>
    <row r="2" spans="1:1" x14ac:dyDescent="0.3">
      <c r="A2" s="9" t="s">
        <v>177</v>
      </c>
    </row>
    <row r="3" spans="1:1" x14ac:dyDescent="0.3">
      <c r="A3" s="9" t="s">
        <v>176</v>
      </c>
    </row>
    <row r="4" spans="1:1" x14ac:dyDescent="0.3">
      <c r="A4" s="9" t="s">
        <v>175</v>
      </c>
    </row>
    <row r="5" spans="1:1" x14ac:dyDescent="0.3">
      <c r="A5" s="9" t="s">
        <v>174</v>
      </c>
    </row>
    <row r="6" spans="1:1" x14ac:dyDescent="0.3">
      <c r="A6" s="9" t="s">
        <v>173</v>
      </c>
    </row>
    <row r="7" spans="1:1" x14ac:dyDescent="0.3">
      <c r="A7" s="9" t="s">
        <v>172</v>
      </c>
    </row>
    <row r="8" spans="1:1" x14ac:dyDescent="0.3">
      <c r="A8" s="9" t="s">
        <v>171</v>
      </c>
    </row>
    <row r="9" spans="1:1" x14ac:dyDescent="0.3">
      <c r="A9" s="9" t="s">
        <v>170</v>
      </c>
    </row>
    <row r="10" spans="1:1" x14ac:dyDescent="0.3">
      <c r="A10" s="9" t="s">
        <v>169</v>
      </c>
    </row>
    <row r="11" spans="1:1" x14ac:dyDescent="0.3">
      <c r="A11" s="9" t="s">
        <v>168</v>
      </c>
    </row>
    <row r="12" spans="1:1" x14ac:dyDescent="0.3">
      <c r="A12" s="9" t="s">
        <v>167</v>
      </c>
    </row>
    <row r="13" spans="1:1" x14ac:dyDescent="0.3">
      <c r="A13" s="9" t="s">
        <v>166</v>
      </c>
    </row>
    <row r="14" spans="1:1" x14ac:dyDescent="0.3">
      <c r="A14" s="9" t="s">
        <v>165</v>
      </c>
    </row>
    <row r="15" spans="1:1" x14ac:dyDescent="0.3">
      <c r="A15" s="9" t="s">
        <v>164</v>
      </c>
    </row>
    <row r="16" spans="1:1" x14ac:dyDescent="0.3">
      <c r="A16" s="9" t="s">
        <v>163</v>
      </c>
    </row>
    <row r="17" spans="1:1" x14ac:dyDescent="0.3">
      <c r="A17" s="9" t="s">
        <v>162</v>
      </c>
    </row>
    <row r="18" spans="1:1" x14ac:dyDescent="0.3">
      <c r="A18" s="9" t="s">
        <v>161</v>
      </c>
    </row>
    <row r="19" spans="1:1" x14ac:dyDescent="0.3">
      <c r="A19" s="9" t="s">
        <v>160</v>
      </c>
    </row>
    <row r="20" spans="1:1" x14ac:dyDescent="0.3">
      <c r="A20" s="9" t="s">
        <v>159</v>
      </c>
    </row>
    <row r="21" spans="1:1" x14ac:dyDescent="0.3">
      <c r="A21" s="9" t="s">
        <v>158</v>
      </c>
    </row>
    <row r="22" spans="1:1" x14ac:dyDescent="0.3">
      <c r="A22" s="9" t="s">
        <v>157</v>
      </c>
    </row>
    <row r="23" spans="1:1" x14ac:dyDescent="0.3">
      <c r="A23" s="9" t="s">
        <v>156</v>
      </c>
    </row>
    <row r="24" spans="1:1" x14ac:dyDescent="0.3">
      <c r="A24" s="9" t="s">
        <v>155</v>
      </c>
    </row>
    <row r="25" spans="1:1" x14ac:dyDescent="0.3">
      <c r="A25" s="9" t="s">
        <v>154</v>
      </c>
    </row>
    <row r="26" spans="1:1" x14ac:dyDescent="0.3">
      <c r="A26" s="9" t="s">
        <v>153</v>
      </c>
    </row>
    <row r="27" spans="1:1" x14ac:dyDescent="0.3">
      <c r="A27" s="9" t="s">
        <v>152</v>
      </c>
    </row>
    <row r="28" spans="1:1" x14ac:dyDescent="0.3">
      <c r="A28" s="9" t="s">
        <v>151</v>
      </c>
    </row>
    <row r="29" spans="1:1" x14ac:dyDescent="0.3">
      <c r="A29" s="9" t="s">
        <v>150</v>
      </c>
    </row>
    <row r="30" spans="1:1" x14ac:dyDescent="0.3">
      <c r="A30" s="9" t="s">
        <v>149</v>
      </c>
    </row>
    <row r="31" spans="1:1" x14ac:dyDescent="0.3">
      <c r="A31" s="9" t="s">
        <v>148</v>
      </c>
    </row>
    <row r="32" spans="1:1" x14ac:dyDescent="0.3">
      <c r="A32" s="9" t="s">
        <v>147</v>
      </c>
    </row>
    <row r="33" spans="1:3" x14ac:dyDescent="0.3">
      <c r="A33" s="9" t="s">
        <v>146</v>
      </c>
    </row>
    <row r="34" spans="1:3" x14ac:dyDescent="0.3">
      <c r="A34" s="9" t="s">
        <v>145</v>
      </c>
    </row>
    <row r="35" spans="1:3" x14ac:dyDescent="0.3">
      <c r="A35" s="9" t="s">
        <v>144</v>
      </c>
    </row>
    <row r="36" spans="1:3" x14ac:dyDescent="0.3">
      <c r="A36" s="9" t="s">
        <v>143</v>
      </c>
    </row>
    <row r="37" spans="1:3" x14ac:dyDescent="0.3">
      <c r="A37" s="9" t="s">
        <v>142</v>
      </c>
    </row>
    <row r="38" spans="1:3" x14ac:dyDescent="0.3">
      <c r="A38" s="9" t="s">
        <v>141</v>
      </c>
    </row>
    <row r="39" spans="1:3" x14ac:dyDescent="0.3">
      <c r="A39" s="9" t="s">
        <v>140</v>
      </c>
    </row>
    <row r="40" spans="1:3" x14ac:dyDescent="0.3">
      <c r="A40" s="9" t="s">
        <v>139</v>
      </c>
    </row>
    <row r="41" spans="1:3" x14ac:dyDescent="0.3">
      <c r="A41" s="9" t="s">
        <v>138</v>
      </c>
    </row>
    <row r="42" spans="1:3" x14ac:dyDescent="0.3">
      <c r="A42" s="9" t="s">
        <v>137</v>
      </c>
      <c r="C42" s="11"/>
    </row>
    <row r="43" spans="1:3" x14ac:dyDescent="0.3">
      <c r="A43" s="9" t="s">
        <v>136</v>
      </c>
    </row>
    <row r="44" spans="1:3" x14ac:dyDescent="0.3">
      <c r="A44" s="9" t="s">
        <v>135</v>
      </c>
    </row>
    <row r="45" spans="1:3" x14ac:dyDescent="0.3">
      <c r="A45" s="9" t="s">
        <v>134</v>
      </c>
    </row>
    <row r="46" spans="1:3" x14ac:dyDescent="0.3">
      <c r="A46" s="9" t="s">
        <v>133</v>
      </c>
    </row>
    <row r="47" spans="1:3" x14ac:dyDescent="0.3">
      <c r="A47" s="9" t="s">
        <v>132</v>
      </c>
    </row>
    <row r="48" spans="1:3" x14ac:dyDescent="0.3">
      <c r="A48" s="9" t="s">
        <v>131</v>
      </c>
    </row>
    <row r="49" spans="1:1" x14ac:dyDescent="0.3">
      <c r="A49" s="9" t="s">
        <v>130</v>
      </c>
    </row>
    <row r="50" spans="1:1" x14ac:dyDescent="0.3">
      <c r="A50" s="9" t="s">
        <v>129</v>
      </c>
    </row>
    <row r="51" spans="1:1" x14ac:dyDescent="0.3">
      <c r="A51" s="9" t="s">
        <v>128</v>
      </c>
    </row>
    <row r="52" spans="1:1" x14ac:dyDescent="0.3">
      <c r="A52" s="9" t="s">
        <v>127</v>
      </c>
    </row>
    <row r="53" spans="1:1" x14ac:dyDescent="0.3">
      <c r="A53" s="9" t="s">
        <v>126</v>
      </c>
    </row>
    <row r="54" spans="1:1" x14ac:dyDescent="0.3">
      <c r="A54" s="9" t="s">
        <v>125</v>
      </c>
    </row>
    <row r="55" spans="1:1" x14ac:dyDescent="0.3">
      <c r="A55" s="9" t="s">
        <v>124</v>
      </c>
    </row>
    <row r="56" spans="1:1" x14ac:dyDescent="0.3">
      <c r="A56" s="10" t="s">
        <v>123</v>
      </c>
    </row>
    <row r="57" spans="1:1" x14ac:dyDescent="0.3">
      <c r="A57" s="10" t="s">
        <v>122</v>
      </c>
    </row>
    <row r="58" spans="1:1" x14ac:dyDescent="0.3">
      <c r="A58" s="10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skisndt10</cp:lastModifiedBy>
  <dcterms:created xsi:type="dcterms:W3CDTF">2021-12-14T00:47:12Z</dcterms:created>
  <dcterms:modified xsi:type="dcterms:W3CDTF">2023-06-01T06:39:17Z</dcterms:modified>
</cp:coreProperties>
</file>