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결산\★ 재외한국학교 결산 제출서류(서식)\"/>
    </mc:Choice>
  </mc:AlternateContent>
  <bookViews>
    <workbookView xWindow="0" yWindow="0" windowWidth="28800" windowHeight="12390"/>
  </bookViews>
  <sheets>
    <sheet name="세출결산명세서" sheetId="1" r:id="rId1"/>
    <sheet name="통화단위" sheetId="2" r:id="rId2"/>
  </sheets>
  <definedNames>
    <definedName name="_xlnm._FilterDatabase" localSheetId="0" hidden="1">세출결산명세서!$A$6:$K$56</definedName>
    <definedName name="_xlnm.Print_Area" localSheetId="0">세출결산명세서!$A$1:$K$60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1" l="1"/>
  <c r="J55" i="1" s="1"/>
  <c r="H54" i="1"/>
  <c r="H53" i="1" s="1"/>
  <c r="H52" i="1" s="1"/>
  <c r="I53" i="1"/>
  <c r="I52" i="1" s="1"/>
  <c r="G53" i="1"/>
  <c r="G52" i="1" s="1"/>
  <c r="F53" i="1"/>
  <c r="F52" i="1" s="1"/>
  <c r="E53" i="1"/>
  <c r="E52" i="1" s="1"/>
  <c r="D53" i="1"/>
  <c r="D52" i="1" s="1"/>
  <c r="H51" i="1"/>
  <c r="H50" i="1" s="1"/>
  <c r="I50" i="1"/>
  <c r="G50" i="1"/>
  <c r="F50" i="1"/>
  <c r="E50" i="1"/>
  <c r="D50" i="1"/>
  <c r="H49" i="1"/>
  <c r="J49" i="1" s="1"/>
  <c r="J48" i="1" s="1"/>
  <c r="I48" i="1"/>
  <c r="G48" i="1"/>
  <c r="F48" i="1"/>
  <c r="E48" i="1"/>
  <c r="D48" i="1"/>
  <c r="H47" i="1"/>
  <c r="H46" i="1" s="1"/>
  <c r="I46" i="1"/>
  <c r="G46" i="1"/>
  <c r="F46" i="1"/>
  <c r="E46" i="1"/>
  <c r="D46" i="1"/>
  <c r="H45" i="1"/>
  <c r="J45" i="1" s="1"/>
  <c r="J44" i="1" s="1"/>
  <c r="I44" i="1"/>
  <c r="G44" i="1"/>
  <c r="F44" i="1"/>
  <c r="E44" i="1"/>
  <c r="D44" i="1"/>
  <c r="D43" i="1" s="1"/>
  <c r="H42" i="1"/>
  <c r="H41" i="1" s="1"/>
  <c r="I41" i="1"/>
  <c r="G41" i="1"/>
  <c r="F41" i="1"/>
  <c r="E41" i="1"/>
  <c r="E37" i="1" s="1"/>
  <c r="D41" i="1"/>
  <c r="H40" i="1"/>
  <c r="J40" i="1" s="1"/>
  <c r="H39" i="1"/>
  <c r="J39" i="1" s="1"/>
  <c r="I38" i="1"/>
  <c r="H38" i="1"/>
  <c r="G38" i="1"/>
  <c r="F38" i="1"/>
  <c r="E38" i="1"/>
  <c r="D38" i="1"/>
  <c r="D37" i="1"/>
  <c r="H36" i="1"/>
  <c r="H35" i="1" s="1"/>
  <c r="H34" i="1" s="1"/>
  <c r="I35" i="1"/>
  <c r="I34" i="1" s="1"/>
  <c r="G35" i="1"/>
  <c r="G34" i="1" s="1"/>
  <c r="F35" i="1"/>
  <c r="F34" i="1" s="1"/>
  <c r="E35" i="1"/>
  <c r="E34" i="1" s="1"/>
  <c r="D35" i="1"/>
  <c r="D34" i="1" s="1"/>
  <c r="H33" i="1"/>
  <c r="H32" i="1" s="1"/>
  <c r="H31" i="1" s="1"/>
  <c r="I32" i="1"/>
  <c r="I31" i="1" s="1"/>
  <c r="G32" i="1"/>
  <c r="G31" i="1" s="1"/>
  <c r="F32" i="1"/>
  <c r="F31" i="1" s="1"/>
  <c r="E32" i="1"/>
  <c r="E31" i="1" s="1"/>
  <c r="D32" i="1"/>
  <c r="D31" i="1" s="1"/>
  <c r="H30" i="1"/>
  <c r="J30" i="1" s="1"/>
  <c r="J29" i="1" s="1"/>
  <c r="I29" i="1"/>
  <c r="G29" i="1"/>
  <c r="F29" i="1"/>
  <c r="E29" i="1"/>
  <c r="D29" i="1"/>
  <c r="H28" i="1"/>
  <c r="H27" i="1" s="1"/>
  <c r="I27" i="1"/>
  <c r="G27" i="1"/>
  <c r="F27" i="1"/>
  <c r="E27" i="1"/>
  <c r="D27" i="1"/>
  <c r="H26" i="1"/>
  <c r="J26" i="1" s="1"/>
  <c r="H25" i="1"/>
  <c r="H24" i="1" s="1"/>
  <c r="I24" i="1"/>
  <c r="G24" i="1"/>
  <c r="F24" i="1"/>
  <c r="E24" i="1"/>
  <c r="D24" i="1"/>
  <c r="H22" i="1"/>
  <c r="J22" i="1" s="1"/>
  <c r="J21" i="1" s="1"/>
  <c r="I21" i="1"/>
  <c r="G21" i="1"/>
  <c r="F21" i="1"/>
  <c r="E21" i="1"/>
  <c r="E18" i="1" s="1"/>
  <c r="D21" i="1"/>
  <c r="H20" i="1"/>
  <c r="J20" i="1" s="1"/>
  <c r="J19" i="1" s="1"/>
  <c r="I19" i="1"/>
  <c r="G19" i="1"/>
  <c r="F19" i="1"/>
  <c r="E19" i="1"/>
  <c r="D19" i="1"/>
  <c r="D18" i="1" s="1"/>
  <c r="H17" i="1"/>
  <c r="J17" i="1" s="1"/>
  <c r="J16" i="1" s="1"/>
  <c r="I16" i="1"/>
  <c r="H16" i="1"/>
  <c r="G16" i="1"/>
  <c r="F16" i="1"/>
  <c r="E16" i="1"/>
  <c r="D16" i="1"/>
  <c r="H15" i="1"/>
  <c r="H14" i="1" s="1"/>
  <c r="I14" i="1"/>
  <c r="G14" i="1"/>
  <c r="F14" i="1"/>
  <c r="E14" i="1"/>
  <c r="D14" i="1"/>
  <c r="H13" i="1"/>
  <c r="H12" i="1" s="1"/>
  <c r="I12" i="1"/>
  <c r="G12" i="1"/>
  <c r="F12" i="1"/>
  <c r="E12" i="1"/>
  <c r="D12" i="1"/>
  <c r="H10" i="1"/>
  <c r="J10" i="1" s="1"/>
  <c r="J9" i="1" s="1"/>
  <c r="J8" i="1" s="1"/>
  <c r="I9" i="1"/>
  <c r="I8" i="1" s="1"/>
  <c r="G9" i="1"/>
  <c r="G8" i="1" s="1"/>
  <c r="F9" i="1"/>
  <c r="F8" i="1" s="1"/>
  <c r="E9" i="1"/>
  <c r="E8" i="1" s="1"/>
  <c r="D9" i="1"/>
  <c r="D8" i="1" s="1"/>
  <c r="G43" i="1" l="1"/>
  <c r="G23" i="1"/>
  <c r="I37" i="1"/>
  <c r="G37" i="1"/>
  <c r="J18" i="1"/>
  <c r="H29" i="1"/>
  <c r="H23" i="1" s="1"/>
  <c r="D23" i="1"/>
  <c r="E23" i="1"/>
  <c r="E11" i="1"/>
  <c r="F11" i="1"/>
  <c r="E43" i="1"/>
  <c r="I11" i="1"/>
  <c r="H11" i="1"/>
  <c r="H44" i="1"/>
  <c r="H19" i="1"/>
  <c r="H18" i="1" s="1"/>
  <c r="G18" i="1"/>
  <c r="F23" i="1"/>
  <c r="F37" i="1"/>
  <c r="J13" i="1"/>
  <c r="J12" i="1" s="1"/>
  <c r="J28" i="1"/>
  <c r="J27" i="1" s="1"/>
  <c r="I43" i="1"/>
  <c r="F18" i="1"/>
  <c r="J38" i="1"/>
  <c r="H48" i="1"/>
  <c r="H43" i="1" s="1"/>
  <c r="I18" i="1"/>
  <c r="I23" i="1"/>
  <c r="J51" i="1"/>
  <c r="J50" i="1" s="1"/>
  <c r="H9" i="1"/>
  <c r="H8" i="1" s="1"/>
  <c r="D11" i="1"/>
  <c r="D56" i="1" s="1"/>
  <c r="G11" i="1"/>
  <c r="G56" i="1" s="1"/>
  <c r="H37" i="1"/>
  <c r="F43" i="1"/>
  <c r="J47" i="1"/>
  <c r="J46" i="1" s="1"/>
  <c r="J43" i="1" s="1"/>
  <c r="E56" i="1"/>
  <c r="J15" i="1"/>
  <c r="J14" i="1" s="1"/>
  <c r="H21" i="1"/>
  <c r="J36" i="1"/>
  <c r="J35" i="1" s="1"/>
  <c r="J34" i="1" s="1"/>
  <c r="J25" i="1"/>
  <c r="J24" i="1" s="1"/>
  <c r="J33" i="1"/>
  <c r="J32" i="1" s="1"/>
  <c r="J31" i="1" s="1"/>
  <c r="J54" i="1"/>
  <c r="J53" i="1" s="1"/>
  <c r="J52" i="1" s="1"/>
  <c r="J42" i="1"/>
  <c r="J41" i="1" s="1"/>
  <c r="J23" i="1" l="1"/>
  <c r="J11" i="1"/>
  <c r="J56" i="1" s="1"/>
  <c r="I56" i="1"/>
  <c r="F56" i="1"/>
  <c r="J37" i="1"/>
  <c r="H56" i="1"/>
</calcChain>
</file>

<file path=xl/comments1.xml><?xml version="1.0" encoding="utf-8"?>
<comments xmlns="http://schemas.openxmlformats.org/spreadsheetml/2006/main">
  <authors>
    <author>yanghw</author>
  </authors>
  <commentList>
    <comment ref="I45" authorId="0" shapeId="0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결산 시 예비비 세출계정과목 사용 불가
(잔액은 다음연도이월금으로 처리)</t>
        </r>
      </text>
    </comment>
  </commentList>
</comments>
</file>

<file path=xl/sharedStrings.xml><?xml version="1.0" encoding="utf-8"?>
<sst xmlns="http://schemas.openxmlformats.org/spreadsheetml/2006/main" count="216" uniqueCount="154">
  <si>
    <t>cal1</t>
    <phoneticPr fontId="2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</si>
  <si>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</si>
  <si>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</si>
  <si>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</si>
  <si>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</si>
  <si>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</si>
  <si>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</si>
  <si>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</si>
  <si>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</si>
  <si>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cal10</t>
  </si>
  <si>
    <t>cal11</t>
  </si>
  <si>
    <t>법인회계 세출 결산명세서</t>
    <phoneticPr fontId="2" type="noConversion"/>
  </si>
  <si>
    <t>계정과목 명세표</t>
    <phoneticPr fontId="2" type="noConversion"/>
  </si>
  <si>
    <t>2. 세 출</t>
    <phoneticPr fontId="2" type="noConversion"/>
  </si>
  <si>
    <t xml:space="preserve">① 단위: </t>
    <phoneticPr fontId="2" type="noConversion"/>
  </si>
  <si>
    <t>⑪ 과 목</t>
    <phoneticPr fontId="2" type="noConversion"/>
  </si>
  <si>
    <t>⑫ 예산액</t>
    <phoneticPr fontId="2" type="noConversion"/>
  </si>
  <si>
    <t>이월등증감액</t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</si>
  <si>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2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</si>
  <si>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2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</si>
  <si>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2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</si>
  <si>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2" type="noConversion"/>
  </si>
  <si>
    <t>과 목</t>
    <phoneticPr fontId="2" type="noConversion"/>
  </si>
  <si>
    <t>해설</t>
    <phoneticPr fontId="2" type="noConversion"/>
  </si>
  <si>
    <t>관</t>
  </si>
  <si>
    <t>항</t>
  </si>
  <si>
    <t>목</t>
  </si>
  <si>
    <t>⑬ 지난연도이월액</t>
    <phoneticPr fontId="2" type="noConversion"/>
  </si>
  <si>
    <t>⑭ 예비비사용액</t>
    <phoneticPr fontId="2" type="noConversion"/>
  </si>
  <si>
    <t>⑮ 전용증감액</t>
    <phoneticPr fontId="2" type="noConversion"/>
  </si>
  <si>
    <t>(⑫＋⑬＋⑭±⑮)</t>
    <phoneticPr fontId="2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</si>
  <si>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</si>
  <si>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</si>
  <si>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</si>
  <si>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</si>
  <si>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사업비</t>
    <phoneticPr fontId="2" type="noConversion"/>
  </si>
  <si>
    <t>수익사업비</t>
    <phoneticPr fontId="2" type="noConversion"/>
  </si>
  <si>
    <t>법인의 수익사업체 운영에 소요되는 각종 비용</t>
    <phoneticPr fontId="2" type="noConversion"/>
  </si>
  <si>
    <t>인건비</t>
    <phoneticPr fontId="2" type="noConversion"/>
  </si>
  <si>
    <t>직원인건비</t>
    <phoneticPr fontId="2" type="noConversion"/>
  </si>
  <si>
    <r>
      <t>직원의 급여</t>
    </r>
    <r>
      <rPr>
        <sz val="10"/>
        <color theme="1"/>
        <rFont val="맑은 고딕"/>
        <family val="3"/>
        <charset val="129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
※별도 적립하지 않고 당해연도 현금으로 지급한 퇴직급여 포함</t>
    </r>
    <phoneticPr fontId="2" type="noConversion"/>
  </si>
  <si>
    <t>임시직인건비</t>
    <phoneticPr fontId="2" type="noConversion"/>
  </si>
  <si>
    <r>
      <t>임시직 및 일용직원에 대한 급여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</t>
    </r>
    <phoneticPr fontId="2" type="noConversion"/>
  </si>
  <si>
    <t>퇴직적립금</t>
    <phoneticPr fontId="2" type="noConversion"/>
  </si>
  <si>
    <t>직원 퇴직적립금을 세입세출외현금으로 적립하여 관리하기 위해 회계연도말에 지출하는 금액</t>
    <phoneticPr fontId="2" type="noConversion"/>
  </si>
  <si>
    <t>법인운영비</t>
    <phoneticPr fontId="2" type="noConversion"/>
  </si>
  <si>
    <t>이사회운영비</t>
    <phoneticPr fontId="2" type="noConversion"/>
  </si>
  <si>
    <t>법인 이사회 운영에 소요되는 각종 경비</t>
    <phoneticPr fontId="2" type="noConversion"/>
  </si>
  <si>
    <t>일반운영비</t>
    <phoneticPr fontId="2" type="noConversion"/>
  </si>
  <si>
    <t>일반수용비</t>
    <phoneticPr fontId="2" type="noConversion"/>
  </si>
  <si>
    <t>공공요금, 세금 및 공과금 등 법인 운영에 필수적으로 소요되는 일반경비</t>
    <phoneticPr fontId="2" type="noConversion"/>
  </si>
  <si>
    <t>재산조성ㆍ관리비</t>
    <phoneticPr fontId="2" type="noConversion"/>
  </si>
  <si>
    <t>재산조성비</t>
    <phoneticPr fontId="2" type="noConversion"/>
  </si>
  <si>
    <t>재산매입비</t>
    <phoneticPr fontId="2" type="noConversion"/>
  </si>
  <si>
    <t>수익을 목적으로 하는 토지 및 건물, 임야ㆍ농장 등의 재산 매입비
※건물의 취득에 필요한 설계비, 시설비, 감리비, 시설부대비 등 대규모 시설비 포함</t>
    <phoneticPr fontId="2" type="noConversion"/>
  </si>
  <si>
    <t>대수선비</t>
    <phoneticPr fontId="2" type="noConversion"/>
  </si>
  <si>
    <t>수익을 목적으로 하는 건물 등의 대규모 수선에 소요되는 비용</t>
    <phoneticPr fontId="2" type="noConversion"/>
  </si>
  <si>
    <t>임차보증금지급지출</t>
    <phoneticPr fontId="2" type="noConversion"/>
  </si>
  <si>
    <t>수익용건물 임차보증금 등 향후 회수가 예정된 임차보증금 지급액</t>
    <phoneticPr fontId="2" type="noConversion"/>
  </si>
  <si>
    <t>재산관리비</t>
    <phoneticPr fontId="2" type="noConversion"/>
  </si>
  <si>
    <t>수익을 목적으로 보유하고 있는 재산의 관리에 소요되는 각종 비용</t>
    <phoneticPr fontId="2" type="noConversion"/>
  </si>
  <si>
    <t>투자재산매입비</t>
    <phoneticPr fontId="2" type="noConversion"/>
  </si>
  <si>
    <t>수익을 목적으로 하는 주식,  국ㆍ공ㆍ회사채 등 투자재산 매입비</t>
    <phoneticPr fontId="2" type="noConversion"/>
  </si>
  <si>
    <t>전출금</t>
    <phoneticPr fontId="2" type="noConversion"/>
  </si>
  <si>
    <t>교비회계전출금</t>
  </si>
  <si>
    <t>법인이 유지 경영하는 각급학교에 전출하는 금액</t>
    <phoneticPr fontId="2" type="noConversion"/>
  </si>
  <si>
    <t>차입원리금상환</t>
    <phoneticPr fontId="2" type="noConversion"/>
  </si>
  <si>
    <t>차입금상환</t>
    <phoneticPr fontId="2" type="noConversion"/>
  </si>
  <si>
    <t>일시차입금상환</t>
    <phoneticPr fontId="2" type="noConversion"/>
  </si>
  <si>
    <t>일시차입금 상환</t>
    <phoneticPr fontId="2" type="noConversion"/>
  </si>
  <si>
    <t>일시차입금의 상환액</t>
    <phoneticPr fontId="2" type="noConversion"/>
  </si>
  <si>
    <t>장기차입금상환</t>
    <phoneticPr fontId="2" type="noConversion"/>
  </si>
  <si>
    <t>장기차입금 상환</t>
    <phoneticPr fontId="2" type="noConversion"/>
  </si>
  <si>
    <t>장기차입금 상환액</t>
    <phoneticPr fontId="2" type="noConversion"/>
  </si>
  <si>
    <t>이자비용</t>
    <phoneticPr fontId="2" type="noConversion"/>
  </si>
  <si>
    <t>차입금 이자 지급에 소요되는 비용</t>
    <phoneticPr fontId="2" type="noConversion"/>
  </si>
  <si>
    <t>기타지출</t>
    <phoneticPr fontId="2" type="noConversion"/>
  </si>
  <si>
    <t>예비비</t>
    <phoneticPr fontId="2" type="noConversion"/>
  </si>
  <si>
    <t>재해ㆍ재난 관련 비용 등 예측할 수 없는 예산외의 지출이나 예산의 초과지출에 충당하기 위한 경비
※예비비를 사용할 때에는 예비비의 예산을 빼서 해당 과목 예산을 증가시킴</t>
    <phoneticPr fontId="2" type="noConversion"/>
  </si>
  <si>
    <t>적립금전출액</t>
    <phoneticPr fontId="2" type="noConversion"/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</si>
  <si>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2" type="noConversion"/>
  </si>
  <si>
    <t>환차손</t>
    <phoneticPr fontId="2" type="noConversion"/>
  </si>
  <si>
    <t>환율의 차이로 인해 발생하는 손실</t>
    <phoneticPr fontId="2" type="noConversion"/>
  </si>
  <si>
    <t>잡지출</t>
    <phoneticPr fontId="2" type="noConversion"/>
  </si>
  <si>
    <t>예측하지 못한 기타 특별히 발생한 손실</t>
    <phoneticPr fontId="2" type="noConversion"/>
  </si>
  <si>
    <t>다음연도이월금</t>
    <phoneticPr fontId="2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</si>
  <si>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2" type="noConversion"/>
  </si>
  <si>
    <t>다음연도이월사업비</t>
    <phoneticPr fontId="2" type="noConversion"/>
  </si>
  <si>
    <t>다음연도에 이월되는 명시이월, 사고이월, 계속비이월 금액
※이월사업비는 예산현액으로 관리함</t>
    <phoneticPr fontId="2" type="noConversion"/>
  </si>
  <si>
    <t>다음연도이월순세계잉여금</t>
    <phoneticPr fontId="2" type="noConversion"/>
  </si>
  <si>
    <t>다음연도로 이월되는 순세계잉여금 금액</t>
    <phoneticPr fontId="2" type="noConversion"/>
  </si>
  <si>
    <t>㉒ 세출 총계</t>
    <phoneticPr fontId="2" type="noConversion"/>
  </si>
  <si>
    <t>작성방법</t>
  </si>
  <si>
    <t>통화단위</t>
    <phoneticPr fontId="2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</si>
  <si>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</si>
  <si>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</si>
  <si>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</si>
  <si>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</si>
  <si>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</si>
  <si>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</si>
  <si>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</si>
  <si>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</si>
  <si>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</si>
  <si>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</si>
  <si>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</si>
  <si>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</si>
  <si>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</si>
  <si>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</si>
  <si>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</si>
  <si>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</si>
  <si>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</si>
  <si>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</si>
  <si>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</si>
  <si>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</si>
  <si>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</si>
  <si>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</si>
  <si>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</si>
  <si>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</si>
  <si>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</si>
  <si>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</si>
  <si>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</si>
  <si>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</si>
  <si>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</si>
  <si>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</si>
  <si>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</si>
  <si>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</si>
  <si>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</si>
  <si>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</si>
  <si>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</si>
  <si>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</si>
  <si>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</si>
  <si>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</si>
  <si>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</si>
  <si>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</si>
  <si>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</si>
  <si>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</si>
  <si>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</si>
  <si>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</si>
  <si>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</si>
  <si>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</si>
  <si>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</si>
  <si>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</si>
  <si>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</si>
  <si>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</si>
  <si>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</si>
  <si>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</si>
  <si>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</si>
  <si>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</si>
  <si>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</si>
  <si>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</si>
  <si>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 xml:space="preserve">■ 재외 한국학교 회계업무 처리지침 [별지 제12호서식] </t>
    <phoneticPr fontId="2" type="noConversion"/>
  </si>
  <si>
    <r>
      <t xml:space="preserve">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Segoe UI Symbol"/>
        <family val="3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Segoe UI Symbol"/>
        <family val="3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[별지 제20호서식] 예비비 사용액 명세서의 예비비 사용액 합계와 일치해야 합니다.
 8. ⑮란의 전용증감액은 세부내역은 [별지 제21호서식] 세출예산 전용 명세서의 전용증감액과 일치해야 합니다.
 9. ⑦, </t>
    </r>
    <r>
      <rPr>
        <sz val="8"/>
        <color rgb="FF000000"/>
        <rFont val="Segoe UI Symbol"/>
        <family val="3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Segoe UI Symbol"/>
        <family val="3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Segoe UI Symbol"/>
        <family val="3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Segoe UI Symbol"/>
        <family val="3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제22호서식] 다음연도 이월사업비 명세서 금액과 일치해야 합니다.
 12. ⑩란의 세입 총계와 ㉒란의 세출 총계가 일치해야 합니다.</t>
    </r>
    <phoneticPr fontId="2" type="noConversion"/>
  </si>
  <si>
    <t>( 2025. 3. 1. 부터 2026. 2. 28. 까지)</t>
    <phoneticPr fontId="2" type="noConversion"/>
  </si>
  <si>
    <t>ㆍ토요한글학교 43,580.47
ㆍ한국어능력시험 38,615.22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</si>
</sst>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0_ "/>
    <numFmt numFmtId="177" formatCode="0_ 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36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b/>
      <sz val="9"/>
      <color indexed="8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000000"/>
      <name val="Segoe UI Symbol"/>
      <family val="3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39393"/>
        <bgColor indexed="64"/>
      </patternFill>
    </fill>
  </fills>
  <borders count="58">
    <border>
      <left/>
      <right/>
      <top/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thick">
        <color rgb="FF93939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ck">
        <color rgb="FF939393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939393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939393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/>
      <top/>
      <bottom style="thick">
        <color rgb="FF9393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39393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ck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ck">
        <color rgb="FF999999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41" fontId="3" fillId="0" borderId="0" xfId="1" applyFont="1" applyBorder="1" applyAlignment="1" applyProtection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right" vertical="center" wrapText="1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Continuous" vertical="center"/>
    </xf>
    <xf numFmtId="0" fontId="13" fillId="2" borderId="8" xfId="0" applyFont="1" applyFill="1" applyBorder="1" applyAlignment="1">
      <alignment horizontal="centerContinuous" vertical="center"/>
    </xf>
    <xf numFmtId="0" fontId="10" fillId="0" borderId="10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Continuous" vertical="center"/>
    </xf>
    <xf numFmtId="0" fontId="13" fillId="2" borderId="19" xfId="0" applyFont="1" applyFill="1" applyBorder="1" applyAlignment="1">
      <alignment horizontal="centerContinuous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9" fillId="3" borderId="25" xfId="0" applyFont="1" applyFill="1" applyBorder="1" applyAlignment="1">
      <alignment horizontal="left" vertical="center"/>
    </xf>
    <xf numFmtId="0" fontId="9" fillId="3" borderId="26" xfId="0" applyFont="1" applyFill="1" applyBorder="1" applyAlignment="1">
      <alignment horizontal="left" vertical="center"/>
    </xf>
    <xf numFmtId="0" fontId="9" fillId="3" borderId="27" xfId="0" applyFont="1" applyFill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9" fillId="4" borderId="29" xfId="0" applyFont="1" applyFill="1" applyBorder="1" applyAlignment="1">
      <alignment horizontal="left" vertical="center"/>
    </xf>
    <xf numFmtId="0" fontId="9" fillId="4" borderId="30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9" fillId="4" borderId="32" xfId="0" applyFont="1" applyFill="1" applyBorder="1" applyAlignment="1">
      <alignment horizontal="left" vertical="center"/>
    </xf>
    <xf numFmtId="0" fontId="9" fillId="4" borderId="33" xfId="0" applyFont="1" applyFill="1" applyBorder="1" applyAlignment="1">
      <alignment horizontal="left" vertical="center"/>
    </xf>
    <xf numFmtId="0" fontId="9" fillId="4" borderId="34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177" fontId="7" fillId="0" borderId="23" xfId="0" applyNumberFormat="1" applyFont="1" applyBorder="1" applyAlignment="1" applyProtection="1">
      <alignment vertical="center" wrapText="1"/>
      <protection locked="0"/>
    </xf>
    <xf numFmtId="0" fontId="4" fillId="0" borderId="36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0" fontId="9" fillId="4" borderId="38" xfId="0" applyFont="1" applyFill="1" applyBorder="1" applyAlignment="1">
      <alignment horizontal="left" vertical="center"/>
    </xf>
    <xf numFmtId="0" fontId="9" fillId="4" borderId="22" xfId="0" applyFont="1" applyFill="1" applyBorder="1" applyAlignment="1">
      <alignment horizontal="left" vertical="center"/>
    </xf>
    <xf numFmtId="0" fontId="9" fillId="4" borderId="39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 wrapText="1"/>
    </xf>
    <xf numFmtId="0" fontId="9" fillId="4" borderId="27" xfId="0" applyFont="1" applyFill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9" fillId="4" borderId="40" xfId="0" applyFont="1" applyFill="1" applyBorder="1" applyAlignment="1">
      <alignment horizontal="left" vertical="center"/>
    </xf>
    <xf numFmtId="0" fontId="9" fillId="5" borderId="28" xfId="0" applyFont="1" applyFill="1" applyBorder="1" applyAlignment="1">
      <alignment horizontal="left" vertical="center"/>
    </xf>
    <xf numFmtId="0" fontId="9" fillId="5" borderId="31" xfId="0" applyFont="1" applyFill="1" applyBorder="1" applyAlignment="1">
      <alignment horizontal="left" vertical="center"/>
    </xf>
    <xf numFmtId="0" fontId="9" fillId="3" borderId="44" xfId="0" applyFont="1" applyFill="1" applyBorder="1" applyAlignment="1">
      <alignment horizontal="left" vertical="center"/>
    </xf>
    <xf numFmtId="0" fontId="9" fillId="3" borderId="45" xfId="0" applyFont="1" applyFill="1" applyBorder="1" applyAlignment="1">
      <alignment horizontal="left" vertical="center"/>
    </xf>
    <xf numFmtId="0" fontId="9" fillId="4" borderId="45" xfId="0" applyFont="1" applyFill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176" fontId="16" fillId="6" borderId="14" xfId="1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14" fillId="3" borderId="13" xfId="1" applyNumberFormat="1" applyFont="1" applyFill="1" applyBorder="1" applyAlignment="1" applyProtection="1">
      <alignment vertical="center"/>
    </xf>
    <xf numFmtId="176" fontId="14" fillId="4" borderId="13" xfId="1" applyNumberFormat="1" applyFont="1" applyFill="1" applyBorder="1" applyAlignment="1" applyProtection="1">
      <alignment vertical="center"/>
    </xf>
    <xf numFmtId="176" fontId="14" fillId="0" borderId="13" xfId="1" applyNumberFormat="1" applyFont="1" applyBorder="1" applyAlignment="1" applyProtection="1">
      <alignment vertical="center"/>
      <protection locked="0"/>
    </xf>
    <xf numFmtId="176" fontId="14" fillId="0" borderId="13" xfId="1" applyNumberFormat="1" applyFont="1" applyBorder="1" applyAlignment="1" applyProtection="1">
      <alignment vertical="center"/>
    </xf>
    <xf numFmtId="176" fontId="14" fillId="0" borderId="13" xfId="1" applyNumberFormat="1" applyFont="1" applyFill="1" applyBorder="1" applyAlignment="1" applyProtection="1">
      <alignment vertical="center"/>
      <protection locked="0"/>
    </xf>
    <xf numFmtId="176" fontId="14" fillId="0" borderId="13" xfId="1" applyNumberFormat="1" applyFont="1" applyFill="1" applyBorder="1" applyAlignment="1" applyProtection="1">
      <alignment vertical="center"/>
    </xf>
    <xf numFmtId="176" fontId="14" fillId="3" borderId="54" xfId="1" applyNumberFormat="1" applyFont="1" applyFill="1" applyBorder="1" applyAlignment="1" applyProtection="1">
      <alignment vertical="center"/>
    </xf>
    <xf numFmtId="177" fontId="7" fillId="3" borderId="23" xfId="0" applyNumberFormat="1" applyFont="1" applyFill="1" applyBorder="1" applyAlignment="1" applyProtection="1">
      <alignment vertical="center" wrapText="1"/>
      <protection locked="0"/>
    </xf>
    <xf numFmtId="177" fontId="7" fillId="4" borderId="23" xfId="0" applyNumberFormat="1" applyFont="1" applyFill="1" applyBorder="1" applyAlignment="1" applyProtection="1">
      <alignment vertical="center" wrapText="1"/>
      <protection locked="0"/>
    </xf>
    <xf numFmtId="177" fontId="7" fillId="3" borderId="55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 wrapText="1"/>
    </xf>
    <xf numFmtId="0" fontId="18" fillId="7" borderId="56" xfId="0" applyFont="1" applyFill="1" applyBorder="1" applyAlignment="1">
      <alignment horizontal="center" vertical="center" wrapText="1"/>
    </xf>
    <xf numFmtId="0" fontId="19" fillId="0" borderId="57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showGridLines="0" tabSelected="1" view="pageBreakPreview" topLeftCell="A2" zoomScale="60" zoomScaleNormal="85" workbookViewId="0">
      <pane xSplit="3" ySplit="6" topLeftCell="D23" activePane="bottomRight" state="frozen"/>
      <selection activeCell="A2" sqref="A2"/>
      <selection pane="topRight" activeCell="D2" sqref="D2"/>
      <selection pane="bottomLeft" activeCell="A8" sqref="A8"/>
      <selection pane="bottomRight" activeCell="K14" sqref="K14"/>
    </sheetView>
  </sheetViews>
  <sheetFormatPr defaultRowHeight="16.5" x14ac:dyDescent="0.3"/>
  <cols>
    <col min="1" max="2" width="4.625" customWidth="1"/>
    <col min="3" max="3" width="25.625" customWidth="1"/>
    <col min="4" max="10" width="17.625" customWidth="1"/>
    <col min="11" max="11" width="25.625" customWidth="1"/>
    <col min="14" max="15" width="4.625" customWidth="1"/>
    <col min="16" max="16" width="25.625" customWidth="1"/>
    <col min="17" max="17" width="74.625" customWidth="1"/>
  </cols>
  <sheetData>
    <row r="1" spans="1:17" ht="26.25" hidden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N1" s="1"/>
      <c r="O1" s="1"/>
      <c r="P1" s="2"/>
      <c r="Q1" s="3"/>
    </row>
    <row r="2" spans="1:17" ht="16.5" customHeight="1" x14ac:dyDescent="0.3">
      <c r="A2" s="99" t="s">
        <v>150</v>
      </c>
      <c r="B2" s="99"/>
      <c r="C2" s="99"/>
      <c r="D2" s="99"/>
      <c r="E2" s="99"/>
      <c r="F2" s="99"/>
      <c r="G2" s="99"/>
      <c r="H2" s="99"/>
      <c r="I2" s="99"/>
      <c r="J2" s="99"/>
      <c r="K2" s="99"/>
      <c r="O2" s="1"/>
      <c r="P2" s="2"/>
      <c r="Q2" s="3"/>
    </row>
    <row r="3" spans="1:17" ht="26.25" customHeight="1" x14ac:dyDescent="0.3">
      <c r="A3" s="82" t="s">
        <v>11</v>
      </c>
      <c r="B3" s="82"/>
      <c r="C3" s="82"/>
      <c r="D3" s="82"/>
      <c r="E3" s="82"/>
      <c r="F3" s="82"/>
      <c r="G3" s="82"/>
      <c r="H3" s="82"/>
      <c r="I3" s="82"/>
      <c r="J3" s="82"/>
      <c r="K3" s="82"/>
      <c r="N3" s="82" t="s">
        <v>12</v>
      </c>
      <c r="O3" s="82"/>
      <c r="P3" s="82"/>
      <c r="Q3" s="82"/>
    </row>
    <row r="4" spans="1:17" ht="16.5" customHeight="1" x14ac:dyDescent="0.3">
      <c r="A4" s="83" t="s">
        <v>152</v>
      </c>
      <c r="B4" s="83"/>
      <c r="C4" s="83"/>
      <c r="D4" s="83"/>
      <c r="E4" s="83"/>
      <c r="F4" s="83"/>
      <c r="G4" s="83"/>
      <c r="H4" s="83"/>
      <c r="I4" s="83"/>
      <c r="J4" s="83"/>
      <c r="K4" s="83"/>
      <c r="N4" s="1"/>
      <c r="O4" s="1"/>
      <c r="P4" s="2"/>
      <c r="Q4" s="3"/>
    </row>
    <row r="5" spans="1:17" ht="17.25" thickBot="1" x14ac:dyDescent="0.35">
      <c r="A5" s="4" t="s">
        <v>13</v>
      </c>
      <c r="B5" s="67"/>
      <c r="C5" s="67"/>
      <c r="D5" s="67"/>
      <c r="E5" s="67"/>
      <c r="F5" s="67"/>
      <c r="G5" s="67"/>
      <c r="H5" s="67"/>
      <c r="I5" s="67"/>
      <c r="J5" s="5" t="s">
        <v>14</v>
      </c>
      <c r="K5" s="6" t="s">
        <v>102</v>
      </c>
      <c r="N5" s="7"/>
      <c r="O5" s="7"/>
      <c r="P5" s="8"/>
      <c r="Q5" s="9"/>
    </row>
    <row r="6" spans="1:17" s="68" customFormat="1" ht="18" customHeight="1" thickTop="1" x14ac:dyDescent="0.3">
      <c r="A6" s="84" t="s">
        <v>15</v>
      </c>
      <c r="B6" s="85"/>
      <c r="C6" s="85"/>
      <c r="D6" s="86" t="s">
        <v>16</v>
      </c>
      <c r="E6" s="85" t="s">
        <v>17</v>
      </c>
      <c r="F6" s="85"/>
      <c r="G6" s="88"/>
      <c r="H6" s="10" t="s">
        <v>18</v>
      </c>
      <c r="I6" s="89" t="s">
        <v>19</v>
      </c>
      <c r="J6" s="10" t="s">
        <v>20</v>
      </c>
      <c r="K6" s="91" t="s">
        <v>21</v>
      </c>
      <c r="N6" s="11" t="s">
        <v>22</v>
      </c>
      <c r="O6" s="12"/>
      <c r="P6" s="12"/>
      <c r="Q6" s="93" t="s">
        <v>23</v>
      </c>
    </row>
    <row r="7" spans="1:17" s="68" customFormat="1" ht="18" customHeight="1" x14ac:dyDescent="0.3">
      <c r="A7" s="13" t="s">
        <v>24</v>
      </c>
      <c r="B7" s="14" t="s">
        <v>25</v>
      </c>
      <c r="C7" s="15" t="s">
        <v>26</v>
      </c>
      <c r="D7" s="87"/>
      <c r="E7" s="16" t="s">
        <v>27</v>
      </c>
      <c r="F7" s="17" t="s">
        <v>28</v>
      </c>
      <c r="G7" s="17" t="s">
        <v>29</v>
      </c>
      <c r="H7" s="18" t="s">
        <v>30</v>
      </c>
      <c r="I7" s="90"/>
      <c r="J7" s="18" t="s">
        <v>31</v>
      </c>
      <c r="K7" s="92"/>
      <c r="N7" s="19" t="s">
        <v>32</v>
      </c>
      <c r="O7" s="20" t="s">
        <v>33</v>
      </c>
      <c r="P7" s="20" t="s">
        <v>34</v>
      </c>
      <c r="Q7" s="94"/>
    </row>
    <row r="8" spans="1:17" x14ac:dyDescent="0.3">
      <c r="A8" s="21" t="s">
        <v>35</v>
      </c>
      <c r="B8" s="22"/>
      <c r="C8" s="22"/>
      <c r="D8" s="72">
        <f t="shared" ref="D8:J9" si="0">SUM(D9)</f>
        <v>114190</v>
      </c>
      <c r="E8" s="72">
        <f t="shared" si="0"/>
        <v>0</v>
      </c>
      <c r="F8" s="72">
        <f t="shared" si="0"/>
        <v>0</v>
      </c>
      <c r="G8" s="72">
        <f t="shared" si="0"/>
        <v>0</v>
      </c>
      <c r="H8" s="72">
        <f t="shared" si="0"/>
        <v>114190</v>
      </c>
      <c r="I8" s="72">
        <f t="shared" si="0"/>
        <v>82195.69</v>
      </c>
      <c r="J8" s="72">
        <f t="shared" si="0"/>
        <v>-31994.309999999998</v>
      </c>
      <c r="K8" s="79"/>
      <c r="N8" s="23" t="s">
        <v>35</v>
      </c>
      <c r="O8" s="24"/>
      <c r="P8" s="25"/>
      <c r="Q8" s="26"/>
    </row>
    <row r="9" spans="1:17" x14ac:dyDescent="0.3">
      <c r="A9" s="27"/>
      <c r="B9" s="28" t="s">
        <v>36</v>
      </c>
      <c r="C9" s="29"/>
      <c r="D9" s="73">
        <f>SUM(D10)</f>
        <v>114190</v>
      </c>
      <c r="E9" s="73">
        <f t="shared" si="0"/>
        <v>0</v>
      </c>
      <c r="F9" s="73">
        <f t="shared" si="0"/>
        <v>0</v>
      </c>
      <c r="G9" s="73">
        <f t="shared" si="0"/>
        <v>0</v>
      </c>
      <c r="H9" s="73">
        <f t="shared" si="0"/>
        <v>114190</v>
      </c>
      <c r="I9" s="73">
        <f t="shared" si="0"/>
        <v>82195.69</v>
      </c>
      <c r="J9" s="73">
        <f t="shared" si="0"/>
        <v>-31994.309999999998</v>
      </c>
      <c r="K9" s="80"/>
      <c r="N9" s="30"/>
      <c r="O9" s="31" t="s">
        <v>36</v>
      </c>
      <c r="P9" s="32"/>
      <c r="Q9" s="33"/>
    </row>
    <row r="10" spans="1:17" ht="24" x14ac:dyDescent="0.3">
      <c r="A10" s="27"/>
      <c r="B10" s="34"/>
      <c r="C10" s="35" t="s">
        <v>36</v>
      </c>
      <c r="D10" s="74">
        <v>114190</v>
      </c>
      <c r="E10" s="74"/>
      <c r="F10" s="74"/>
      <c r="G10" s="74"/>
      <c r="H10" s="75">
        <f>D10+E10+F10+G10</f>
        <v>114190</v>
      </c>
      <c r="I10" s="74">
        <v>82195.69</v>
      </c>
      <c r="J10" s="75">
        <f>I10-H10</f>
        <v>-31994.309999999998</v>
      </c>
      <c r="K10" s="36" t="s">
        <v>153</v>
      </c>
      <c r="N10" s="30"/>
      <c r="O10" s="34"/>
      <c r="P10" s="37" t="s">
        <v>36</v>
      </c>
      <c r="Q10" s="38" t="s">
        <v>37</v>
      </c>
    </row>
    <row r="11" spans="1:17" x14ac:dyDescent="0.3">
      <c r="A11" s="21" t="s">
        <v>38</v>
      </c>
      <c r="B11" s="22"/>
      <c r="C11" s="22"/>
      <c r="D11" s="72">
        <f t="shared" ref="D11:J11" si="1">SUM(D12,D14,D16)</f>
        <v>336900</v>
      </c>
      <c r="E11" s="72">
        <f t="shared" si="1"/>
        <v>0</v>
      </c>
      <c r="F11" s="72">
        <f t="shared" si="1"/>
        <v>0</v>
      </c>
      <c r="G11" s="72">
        <f t="shared" si="1"/>
        <v>0</v>
      </c>
      <c r="H11" s="72">
        <f t="shared" si="1"/>
        <v>336900</v>
      </c>
      <c r="I11" s="72">
        <f t="shared" si="1"/>
        <v>320563.83</v>
      </c>
      <c r="J11" s="72">
        <f t="shared" si="1"/>
        <v>-16336.169999999984</v>
      </c>
      <c r="K11" s="79"/>
      <c r="N11" s="23" t="s">
        <v>38</v>
      </c>
      <c r="O11" s="24"/>
      <c r="P11" s="25"/>
      <c r="Q11" s="26"/>
    </row>
    <row r="12" spans="1:17" x14ac:dyDescent="0.3">
      <c r="A12" s="27"/>
      <c r="B12" s="28" t="s">
        <v>39</v>
      </c>
      <c r="C12" s="29"/>
      <c r="D12" s="73">
        <f t="shared" ref="D12:J12" si="2">SUM(D13)</f>
        <v>336900</v>
      </c>
      <c r="E12" s="73">
        <f t="shared" si="2"/>
        <v>0</v>
      </c>
      <c r="F12" s="73">
        <f t="shared" si="2"/>
        <v>0</v>
      </c>
      <c r="G12" s="73">
        <f t="shared" si="2"/>
        <v>0</v>
      </c>
      <c r="H12" s="73">
        <f t="shared" si="2"/>
        <v>336900</v>
      </c>
      <c r="I12" s="73">
        <f t="shared" si="2"/>
        <v>320563.83</v>
      </c>
      <c r="J12" s="73">
        <f t="shared" si="2"/>
        <v>-16336.169999999984</v>
      </c>
      <c r="K12" s="80"/>
      <c r="N12" s="30"/>
      <c r="O12" s="31" t="s">
        <v>39</v>
      </c>
      <c r="P12" s="32"/>
      <c r="Q12" s="33"/>
    </row>
    <row r="13" spans="1:17" ht="27" x14ac:dyDescent="0.3">
      <c r="A13" s="27"/>
      <c r="B13" s="34"/>
      <c r="C13" s="35" t="s">
        <v>39</v>
      </c>
      <c r="D13" s="74">
        <v>336900</v>
      </c>
      <c r="E13" s="74"/>
      <c r="F13" s="74"/>
      <c r="G13" s="74"/>
      <c r="H13" s="75">
        <f>D13+E13+F13+G13</f>
        <v>336900</v>
      </c>
      <c r="I13" s="74">
        <v>320563.83</v>
      </c>
      <c r="J13" s="75">
        <f>I13-H13</f>
        <v>-16336.169999999984</v>
      </c>
      <c r="K13" s="36"/>
      <c r="N13" s="30"/>
      <c r="O13" s="34"/>
      <c r="P13" s="39" t="s">
        <v>39</v>
      </c>
      <c r="Q13" s="40" t="s">
        <v>40</v>
      </c>
    </row>
    <row r="14" spans="1:17" x14ac:dyDescent="0.3">
      <c r="A14" s="27"/>
      <c r="B14" s="41" t="s">
        <v>41</v>
      </c>
      <c r="C14" s="42"/>
      <c r="D14" s="73">
        <f t="shared" ref="D14:J14" si="3">SUM(D15)</f>
        <v>0</v>
      </c>
      <c r="E14" s="73">
        <f t="shared" si="3"/>
        <v>0</v>
      </c>
      <c r="F14" s="73">
        <f t="shared" si="3"/>
        <v>0</v>
      </c>
      <c r="G14" s="73">
        <f t="shared" si="3"/>
        <v>0</v>
      </c>
      <c r="H14" s="73">
        <f t="shared" si="3"/>
        <v>0</v>
      </c>
      <c r="I14" s="73">
        <f t="shared" si="3"/>
        <v>0</v>
      </c>
      <c r="J14" s="73">
        <f t="shared" si="3"/>
        <v>0</v>
      </c>
      <c r="K14" s="80"/>
      <c r="N14" s="30"/>
      <c r="O14" s="43" t="s">
        <v>41</v>
      </c>
      <c r="P14" s="44"/>
      <c r="Q14" s="33"/>
    </row>
    <row r="15" spans="1:17" x14ac:dyDescent="0.3">
      <c r="A15" s="27"/>
      <c r="B15" s="34"/>
      <c r="C15" s="35" t="s">
        <v>41</v>
      </c>
      <c r="D15" s="74"/>
      <c r="E15" s="74"/>
      <c r="F15" s="74"/>
      <c r="G15" s="74"/>
      <c r="H15" s="75">
        <f>D15+E15+F15+G15</f>
        <v>0</v>
      </c>
      <c r="I15" s="74"/>
      <c r="J15" s="75">
        <f>I15-H15</f>
        <v>0</v>
      </c>
      <c r="K15" s="36"/>
      <c r="N15" s="30"/>
      <c r="O15" s="34"/>
      <c r="P15" s="45" t="s">
        <v>41</v>
      </c>
      <c r="Q15" s="46" t="s">
        <v>42</v>
      </c>
    </row>
    <row r="16" spans="1:17" x14ac:dyDescent="0.3">
      <c r="A16" s="27"/>
      <c r="B16" s="41" t="s">
        <v>43</v>
      </c>
      <c r="C16" s="42"/>
      <c r="D16" s="73">
        <f>SUM(D17)</f>
        <v>0</v>
      </c>
      <c r="E16" s="73">
        <f t="shared" ref="E16:J16" si="4">SUM(E17)</f>
        <v>0</v>
      </c>
      <c r="F16" s="73">
        <f t="shared" si="4"/>
        <v>0</v>
      </c>
      <c r="G16" s="73">
        <f t="shared" si="4"/>
        <v>0</v>
      </c>
      <c r="H16" s="73">
        <f t="shared" si="4"/>
        <v>0</v>
      </c>
      <c r="I16" s="73">
        <f t="shared" si="4"/>
        <v>0</v>
      </c>
      <c r="J16" s="73">
        <f t="shared" si="4"/>
        <v>0</v>
      </c>
      <c r="K16" s="80"/>
      <c r="N16" s="30"/>
      <c r="O16" s="43" t="s">
        <v>43</v>
      </c>
      <c r="P16" s="44"/>
      <c r="Q16" s="33"/>
    </row>
    <row r="17" spans="1:17" x14ac:dyDescent="0.3">
      <c r="A17" s="27"/>
      <c r="B17" s="34"/>
      <c r="C17" s="35" t="s">
        <v>43</v>
      </c>
      <c r="D17" s="74"/>
      <c r="E17" s="74"/>
      <c r="F17" s="74"/>
      <c r="G17" s="74"/>
      <c r="H17" s="75">
        <f>D17+E17+F17+G17</f>
        <v>0</v>
      </c>
      <c r="I17" s="74"/>
      <c r="J17" s="75">
        <f>I17-H17</f>
        <v>0</v>
      </c>
      <c r="K17" s="36"/>
      <c r="N17" s="30"/>
      <c r="O17" s="34"/>
      <c r="P17" s="45" t="s">
        <v>43</v>
      </c>
      <c r="Q17" s="47" t="s">
        <v>44</v>
      </c>
    </row>
    <row r="18" spans="1:17" x14ac:dyDescent="0.3">
      <c r="A18" s="21" t="s">
        <v>45</v>
      </c>
      <c r="B18" s="22"/>
      <c r="C18" s="22"/>
      <c r="D18" s="72">
        <f>SUM(D19,D21)</f>
        <v>63700</v>
      </c>
      <c r="E18" s="72">
        <f t="shared" ref="E18:J18" si="5">SUM(E19,E21)</f>
        <v>0</v>
      </c>
      <c r="F18" s="72">
        <f t="shared" si="5"/>
        <v>0</v>
      </c>
      <c r="G18" s="72">
        <f t="shared" si="5"/>
        <v>0</v>
      </c>
      <c r="H18" s="72">
        <f t="shared" si="5"/>
        <v>63700</v>
      </c>
      <c r="I18" s="72">
        <f t="shared" si="5"/>
        <v>38455.67</v>
      </c>
      <c r="J18" s="72">
        <f t="shared" si="5"/>
        <v>-25244.329999999998</v>
      </c>
      <c r="K18" s="79"/>
      <c r="N18" s="23" t="s">
        <v>45</v>
      </c>
      <c r="O18" s="24"/>
      <c r="P18" s="25"/>
      <c r="Q18" s="26"/>
    </row>
    <row r="19" spans="1:17" x14ac:dyDescent="0.3">
      <c r="A19" s="27"/>
      <c r="B19" s="28" t="s">
        <v>46</v>
      </c>
      <c r="C19" s="29"/>
      <c r="D19" s="73">
        <f>SUM(D20)</f>
        <v>3400</v>
      </c>
      <c r="E19" s="73">
        <f t="shared" ref="E19:J19" si="6">SUM(E20)</f>
        <v>0</v>
      </c>
      <c r="F19" s="73">
        <f t="shared" si="6"/>
        <v>0</v>
      </c>
      <c r="G19" s="73">
        <f t="shared" si="6"/>
        <v>0</v>
      </c>
      <c r="H19" s="73">
        <f t="shared" si="6"/>
        <v>3400</v>
      </c>
      <c r="I19" s="73">
        <f t="shared" si="6"/>
        <v>1228.45</v>
      </c>
      <c r="J19" s="73">
        <f t="shared" si="6"/>
        <v>-2171.5500000000002</v>
      </c>
      <c r="K19" s="80"/>
      <c r="N19" s="30"/>
      <c r="O19" s="43" t="s">
        <v>46</v>
      </c>
      <c r="P19" s="44"/>
      <c r="Q19" s="48"/>
    </row>
    <row r="20" spans="1:17" x14ac:dyDescent="0.3">
      <c r="A20" s="27"/>
      <c r="B20" s="34"/>
      <c r="C20" s="35" t="s">
        <v>46</v>
      </c>
      <c r="D20" s="74">
        <v>3400</v>
      </c>
      <c r="E20" s="74"/>
      <c r="F20" s="74"/>
      <c r="G20" s="74"/>
      <c r="H20" s="75">
        <f>D20+E20+F20+G20</f>
        <v>3400</v>
      </c>
      <c r="I20" s="74">
        <v>1228.45</v>
      </c>
      <c r="J20" s="75">
        <f>I20-H20</f>
        <v>-2171.5500000000002</v>
      </c>
      <c r="K20" s="36"/>
      <c r="N20" s="30"/>
      <c r="O20" s="34"/>
      <c r="P20" s="45" t="s">
        <v>46</v>
      </c>
      <c r="Q20" s="47" t="s">
        <v>47</v>
      </c>
    </row>
    <row r="21" spans="1:17" x14ac:dyDescent="0.3">
      <c r="A21" s="27"/>
      <c r="B21" s="41" t="s">
        <v>48</v>
      </c>
      <c r="C21" s="42"/>
      <c r="D21" s="73">
        <f>SUM(D22)</f>
        <v>60300</v>
      </c>
      <c r="E21" s="73">
        <f t="shared" ref="E21:J21" si="7">SUM(E22)</f>
        <v>0</v>
      </c>
      <c r="F21" s="73">
        <f t="shared" si="7"/>
        <v>0</v>
      </c>
      <c r="G21" s="73">
        <f t="shared" si="7"/>
        <v>0</v>
      </c>
      <c r="H21" s="73">
        <f t="shared" si="7"/>
        <v>60300</v>
      </c>
      <c r="I21" s="73">
        <f t="shared" si="7"/>
        <v>37227.22</v>
      </c>
      <c r="J21" s="73">
        <f t="shared" si="7"/>
        <v>-23072.78</v>
      </c>
      <c r="K21" s="80"/>
      <c r="N21" s="30"/>
      <c r="O21" s="43" t="s">
        <v>48</v>
      </c>
      <c r="P21" s="44"/>
      <c r="Q21" s="48"/>
    </row>
    <row r="22" spans="1:17" x14ac:dyDescent="0.3">
      <c r="A22" s="27"/>
      <c r="B22" s="34"/>
      <c r="C22" s="35" t="s">
        <v>49</v>
      </c>
      <c r="D22" s="74">
        <v>60300</v>
      </c>
      <c r="E22" s="74"/>
      <c r="F22" s="74"/>
      <c r="G22" s="74"/>
      <c r="H22" s="75">
        <f>D22+E22+F22+G22</f>
        <v>60300</v>
      </c>
      <c r="I22" s="74">
        <v>37227.22</v>
      </c>
      <c r="J22" s="75">
        <f>I22-H22</f>
        <v>-23072.78</v>
      </c>
      <c r="K22" s="36"/>
      <c r="N22" s="30"/>
      <c r="O22" s="34"/>
      <c r="P22" s="49" t="s">
        <v>48</v>
      </c>
      <c r="Q22" s="50" t="s">
        <v>50</v>
      </c>
    </row>
    <row r="23" spans="1:17" x14ac:dyDescent="0.3">
      <c r="A23" s="21" t="s">
        <v>51</v>
      </c>
      <c r="B23" s="22"/>
      <c r="C23" s="22"/>
      <c r="D23" s="72">
        <f>SUM(D24,D27,D29)</f>
        <v>0</v>
      </c>
      <c r="E23" s="72">
        <f t="shared" ref="E23:J23" si="8">SUM(E24,E27,E29)</f>
        <v>0</v>
      </c>
      <c r="F23" s="72">
        <f t="shared" si="8"/>
        <v>0</v>
      </c>
      <c r="G23" s="72">
        <f t="shared" si="8"/>
        <v>0</v>
      </c>
      <c r="H23" s="72">
        <f t="shared" si="8"/>
        <v>0</v>
      </c>
      <c r="I23" s="72">
        <f t="shared" si="8"/>
        <v>0</v>
      </c>
      <c r="J23" s="72">
        <f t="shared" si="8"/>
        <v>0</v>
      </c>
      <c r="K23" s="79"/>
      <c r="N23" s="23" t="s">
        <v>51</v>
      </c>
      <c r="O23" s="24"/>
      <c r="P23" s="25"/>
      <c r="Q23" s="26"/>
    </row>
    <row r="24" spans="1:17" x14ac:dyDescent="0.3">
      <c r="A24" s="27"/>
      <c r="B24" s="28" t="s">
        <v>52</v>
      </c>
      <c r="C24" s="29"/>
      <c r="D24" s="73">
        <f>SUM(D25:D26)</f>
        <v>0</v>
      </c>
      <c r="E24" s="73">
        <f t="shared" ref="E24:J24" si="9">SUM(E25:E26)</f>
        <v>0</v>
      </c>
      <c r="F24" s="73">
        <f t="shared" si="9"/>
        <v>0</v>
      </c>
      <c r="G24" s="73">
        <f t="shared" si="9"/>
        <v>0</v>
      </c>
      <c r="H24" s="73">
        <f t="shared" si="9"/>
        <v>0</v>
      </c>
      <c r="I24" s="73">
        <f t="shared" si="9"/>
        <v>0</v>
      </c>
      <c r="J24" s="73">
        <f t="shared" si="9"/>
        <v>0</v>
      </c>
      <c r="K24" s="80"/>
      <c r="N24" s="30"/>
      <c r="O24" s="43" t="s">
        <v>52</v>
      </c>
      <c r="P24" s="44"/>
      <c r="Q24" s="48"/>
    </row>
    <row r="25" spans="1:17" ht="27" x14ac:dyDescent="0.3">
      <c r="A25" s="27"/>
      <c r="B25" s="34"/>
      <c r="C25" s="51" t="s">
        <v>53</v>
      </c>
      <c r="D25" s="74"/>
      <c r="E25" s="74"/>
      <c r="F25" s="74"/>
      <c r="G25" s="74"/>
      <c r="H25" s="75">
        <f t="shared" ref="H25:H26" si="10">D25+E25+F25+G25</f>
        <v>0</v>
      </c>
      <c r="I25" s="74"/>
      <c r="J25" s="75">
        <f t="shared" ref="J25:J26" si="11">I25-H25</f>
        <v>0</v>
      </c>
      <c r="K25" s="36"/>
      <c r="N25" s="30"/>
      <c r="O25" s="34"/>
      <c r="P25" s="49" t="s">
        <v>53</v>
      </c>
      <c r="Q25" s="50" t="s">
        <v>54</v>
      </c>
    </row>
    <row r="26" spans="1:17" x14ac:dyDescent="0.3">
      <c r="A26" s="27"/>
      <c r="B26" s="34"/>
      <c r="C26" s="52" t="s">
        <v>55</v>
      </c>
      <c r="D26" s="74"/>
      <c r="E26" s="74"/>
      <c r="F26" s="74"/>
      <c r="G26" s="74"/>
      <c r="H26" s="75">
        <f t="shared" si="10"/>
        <v>0</v>
      </c>
      <c r="I26" s="74"/>
      <c r="J26" s="75">
        <f t="shared" si="11"/>
        <v>0</v>
      </c>
      <c r="K26" s="36"/>
      <c r="N26" s="30"/>
      <c r="O26" s="34"/>
      <c r="P26" s="49" t="s">
        <v>55</v>
      </c>
      <c r="Q26" s="53" t="s">
        <v>56</v>
      </c>
    </row>
    <row r="27" spans="1:17" x14ac:dyDescent="0.3">
      <c r="A27" s="27"/>
      <c r="B27" s="41" t="s">
        <v>57</v>
      </c>
      <c r="C27" s="42"/>
      <c r="D27" s="73">
        <f t="shared" ref="D27:J29" si="12">SUM(D28)</f>
        <v>0</v>
      </c>
      <c r="E27" s="73">
        <f t="shared" si="12"/>
        <v>0</v>
      </c>
      <c r="F27" s="73">
        <f t="shared" si="12"/>
        <v>0</v>
      </c>
      <c r="G27" s="73">
        <f t="shared" si="12"/>
        <v>0</v>
      </c>
      <c r="H27" s="73">
        <f t="shared" si="12"/>
        <v>0</v>
      </c>
      <c r="I27" s="73">
        <f t="shared" si="12"/>
        <v>0</v>
      </c>
      <c r="J27" s="73">
        <f t="shared" si="12"/>
        <v>0</v>
      </c>
      <c r="K27" s="80"/>
      <c r="N27" s="30"/>
      <c r="O27" s="43" t="s">
        <v>57</v>
      </c>
      <c r="P27" s="44"/>
      <c r="Q27" s="54"/>
    </row>
    <row r="28" spans="1:17" x14ac:dyDescent="0.3">
      <c r="A28" s="27"/>
      <c r="B28" s="34"/>
      <c r="C28" s="35" t="s">
        <v>57</v>
      </c>
      <c r="D28" s="74"/>
      <c r="E28" s="74"/>
      <c r="F28" s="74"/>
      <c r="G28" s="74"/>
      <c r="H28" s="75">
        <f>D28+E28+F28+G28</f>
        <v>0</v>
      </c>
      <c r="I28" s="74"/>
      <c r="J28" s="75">
        <f>I28-H28</f>
        <v>0</v>
      </c>
      <c r="K28" s="36"/>
      <c r="N28" s="30"/>
      <c r="O28" s="34"/>
      <c r="P28" s="45" t="s">
        <v>57</v>
      </c>
      <c r="Q28" s="46" t="s">
        <v>58</v>
      </c>
    </row>
    <row r="29" spans="1:17" x14ac:dyDescent="0.3">
      <c r="A29" s="27"/>
      <c r="B29" s="41" t="s">
        <v>59</v>
      </c>
      <c r="C29" s="42"/>
      <c r="D29" s="73">
        <f t="shared" si="12"/>
        <v>0</v>
      </c>
      <c r="E29" s="73">
        <f t="shared" si="12"/>
        <v>0</v>
      </c>
      <c r="F29" s="73">
        <f t="shared" si="12"/>
        <v>0</v>
      </c>
      <c r="G29" s="73">
        <f t="shared" si="12"/>
        <v>0</v>
      </c>
      <c r="H29" s="73">
        <f t="shared" si="12"/>
        <v>0</v>
      </c>
      <c r="I29" s="73">
        <f t="shared" si="12"/>
        <v>0</v>
      </c>
      <c r="J29" s="73">
        <f t="shared" si="12"/>
        <v>0</v>
      </c>
      <c r="K29" s="80"/>
      <c r="N29" s="30"/>
      <c r="O29" s="43" t="s">
        <v>59</v>
      </c>
      <c r="P29" s="44"/>
      <c r="Q29" s="48"/>
    </row>
    <row r="30" spans="1:17" x14ac:dyDescent="0.3">
      <c r="A30" s="27"/>
      <c r="B30" s="34"/>
      <c r="C30" s="35" t="s">
        <v>59</v>
      </c>
      <c r="D30" s="74"/>
      <c r="E30" s="74"/>
      <c r="F30" s="74"/>
      <c r="G30" s="74"/>
      <c r="H30" s="75">
        <f>D30+E30+F30+G30</f>
        <v>0</v>
      </c>
      <c r="I30" s="74"/>
      <c r="J30" s="75">
        <f>I30-H30</f>
        <v>0</v>
      </c>
      <c r="K30" s="36"/>
      <c r="N30" s="30"/>
      <c r="O30" s="34"/>
      <c r="P30" s="49" t="s">
        <v>59</v>
      </c>
      <c r="Q30" s="53" t="s">
        <v>60</v>
      </c>
    </row>
    <row r="31" spans="1:17" x14ac:dyDescent="0.3">
      <c r="A31" s="21" t="s">
        <v>61</v>
      </c>
      <c r="B31" s="22"/>
      <c r="C31" s="22"/>
      <c r="D31" s="72">
        <f t="shared" ref="D31:J32" si="13">SUM(D32)</f>
        <v>0</v>
      </c>
      <c r="E31" s="72">
        <f t="shared" si="13"/>
        <v>0</v>
      </c>
      <c r="F31" s="72">
        <f t="shared" si="13"/>
        <v>0</v>
      </c>
      <c r="G31" s="72">
        <f t="shared" si="13"/>
        <v>0</v>
      </c>
      <c r="H31" s="72">
        <f t="shared" si="13"/>
        <v>0</v>
      </c>
      <c r="I31" s="72">
        <f t="shared" si="13"/>
        <v>0</v>
      </c>
      <c r="J31" s="72">
        <f t="shared" si="13"/>
        <v>0</v>
      </c>
      <c r="K31" s="79"/>
      <c r="N31" s="23" t="s">
        <v>61</v>
      </c>
      <c r="O31" s="24"/>
      <c r="P31" s="25"/>
      <c r="Q31" s="26"/>
    </row>
    <row r="32" spans="1:17" x14ac:dyDescent="0.3">
      <c r="A32" s="27"/>
      <c r="B32" s="28" t="s">
        <v>61</v>
      </c>
      <c r="C32" s="29"/>
      <c r="D32" s="73">
        <f>SUM(D33)</f>
        <v>0</v>
      </c>
      <c r="E32" s="73">
        <f t="shared" si="13"/>
        <v>0</v>
      </c>
      <c r="F32" s="73">
        <f t="shared" si="13"/>
        <v>0</v>
      </c>
      <c r="G32" s="73">
        <f t="shared" si="13"/>
        <v>0</v>
      </c>
      <c r="H32" s="73">
        <f t="shared" si="13"/>
        <v>0</v>
      </c>
      <c r="I32" s="73">
        <f t="shared" si="13"/>
        <v>0</v>
      </c>
      <c r="J32" s="73">
        <f t="shared" si="13"/>
        <v>0</v>
      </c>
      <c r="K32" s="80"/>
      <c r="N32" s="30"/>
      <c r="O32" s="43" t="s">
        <v>61</v>
      </c>
      <c r="P32" s="44"/>
      <c r="Q32" s="48"/>
    </row>
    <row r="33" spans="1:17" x14ac:dyDescent="0.3">
      <c r="A33" s="27"/>
      <c r="B33" s="34"/>
      <c r="C33" s="35" t="s">
        <v>61</v>
      </c>
      <c r="D33" s="74"/>
      <c r="E33" s="74"/>
      <c r="F33" s="74"/>
      <c r="G33" s="74"/>
      <c r="H33" s="75">
        <f>D33+E33+F33+G33</f>
        <v>0</v>
      </c>
      <c r="I33" s="74"/>
      <c r="J33" s="75">
        <f>I33-H33</f>
        <v>0</v>
      </c>
      <c r="K33" s="36"/>
      <c r="N33" s="30"/>
      <c r="O33" s="34"/>
      <c r="P33" s="37" t="s">
        <v>61</v>
      </c>
      <c r="Q33" s="38" t="s">
        <v>62</v>
      </c>
    </row>
    <row r="34" spans="1:17" x14ac:dyDescent="0.3">
      <c r="A34" s="21" t="s">
        <v>63</v>
      </c>
      <c r="B34" s="22"/>
      <c r="C34" s="22"/>
      <c r="D34" s="72">
        <f t="shared" ref="D34:J35" si="14">SUM(D35)</f>
        <v>619682</v>
      </c>
      <c r="E34" s="72">
        <f t="shared" si="14"/>
        <v>0</v>
      </c>
      <c r="F34" s="72">
        <f t="shared" si="14"/>
        <v>0</v>
      </c>
      <c r="G34" s="72">
        <f t="shared" si="14"/>
        <v>0</v>
      </c>
      <c r="H34" s="72">
        <f t="shared" si="14"/>
        <v>619682</v>
      </c>
      <c r="I34" s="72">
        <f t="shared" si="14"/>
        <v>500000</v>
      </c>
      <c r="J34" s="72">
        <f t="shared" si="14"/>
        <v>-119682</v>
      </c>
      <c r="K34" s="79"/>
      <c r="N34" s="23" t="s">
        <v>63</v>
      </c>
      <c r="O34" s="24"/>
      <c r="P34" s="25"/>
      <c r="Q34" s="26"/>
    </row>
    <row r="35" spans="1:17" x14ac:dyDescent="0.3">
      <c r="A35" s="27"/>
      <c r="B35" s="28" t="s">
        <v>63</v>
      </c>
      <c r="C35" s="29"/>
      <c r="D35" s="73">
        <f>SUM(D36)</f>
        <v>619682</v>
      </c>
      <c r="E35" s="73">
        <f t="shared" si="14"/>
        <v>0</v>
      </c>
      <c r="F35" s="73">
        <f t="shared" si="14"/>
        <v>0</v>
      </c>
      <c r="G35" s="73">
        <f t="shared" si="14"/>
        <v>0</v>
      </c>
      <c r="H35" s="73">
        <f t="shared" si="14"/>
        <v>619682</v>
      </c>
      <c r="I35" s="73">
        <f t="shared" si="14"/>
        <v>500000</v>
      </c>
      <c r="J35" s="73">
        <f t="shared" si="14"/>
        <v>-119682</v>
      </c>
      <c r="K35" s="80"/>
      <c r="N35" s="30"/>
      <c r="O35" s="31" t="s">
        <v>63</v>
      </c>
      <c r="P35" s="32"/>
      <c r="Q35" s="33"/>
    </row>
    <row r="36" spans="1:17" x14ac:dyDescent="0.3">
      <c r="A36" s="27"/>
      <c r="B36" s="34"/>
      <c r="C36" s="35" t="s">
        <v>64</v>
      </c>
      <c r="D36" s="74">
        <v>619682</v>
      </c>
      <c r="E36" s="74"/>
      <c r="F36" s="74"/>
      <c r="G36" s="74"/>
      <c r="H36" s="75">
        <f>D36+E36+F36+G36</f>
        <v>619682</v>
      </c>
      <c r="I36" s="74">
        <v>500000</v>
      </c>
      <c r="J36" s="75">
        <f>I36-H36</f>
        <v>-119682</v>
      </c>
      <c r="K36" s="36"/>
      <c r="N36" s="30"/>
      <c r="O36" s="34"/>
      <c r="P36" s="37" t="s">
        <v>64</v>
      </c>
      <c r="Q36" s="38" t="s">
        <v>65</v>
      </c>
    </row>
    <row r="37" spans="1:17" x14ac:dyDescent="0.3">
      <c r="A37" s="21" t="s">
        <v>66</v>
      </c>
      <c r="B37" s="22"/>
      <c r="C37" s="22"/>
      <c r="D37" s="72">
        <f>SUM(D38,D41)</f>
        <v>0</v>
      </c>
      <c r="E37" s="72">
        <f t="shared" ref="E37:J37" si="15">SUM(E38,E41)</f>
        <v>0</v>
      </c>
      <c r="F37" s="72">
        <f t="shared" si="15"/>
        <v>0</v>
      </c>
      <c r="G37" s="72">
        <f t="shared" si="15"/>
        <v>0</v>
      </c>
      <c r="H37" s="72">
        <f t="shared" si="15"/>
        <v>0</v>
      </c>
      <c r="I37" s="72">
        <f t="shared" si="15"/>
        <v>0</v>
      </c>
      <c r="J37" s="72">
        <f t="shared" si="15"/>
        <v>0</v>
      </c>
      <c r="K37" s="79"/>
      <c r="N37" s="23" t="s">
        <v>66</v>
      </c>
      <c r="O37" s="24"/>
      <c r="P37" s="25"/>
      <c r="Q37" s="26"/>
    </row>
    <row r="38" spans="1:17" x14ac:dyDescent="0.3">
      <c r="A38" s="27"/>
      <c r="B38" s="28" t="s">
        <v>67</v>
      </c>
      <c r="C38" s="29"/>
      <c r="D38" s="73">
        <f>SUM(D39:D40)</f>
        <v>0</v>
      </c>
      <c r="E38" s="73">
        <f t="shared" ref="E38:J38" si="16">SUM(E39:E40)</f>
        <v>0</v>
      </c>
      <c r="F38" s="73">
        <f t="shared" si="16"/>
        <v>0</v>
      </c>
      <c r="G38" s="73">
        <f t="shared" si="16"/>
        <v>0</v>
      </c>
      <c r="H38" s="73">
        <f t="shared" si="16"/>
        <v>0</v>
      </c>
      <c r="I38" s="73">
        <f t="shared" si="16"/>
        <v>0</v>
      </c>
      <c r="J38" s="73">
        <f t="shared" si="16"/>
        <v>0</v>
      </c>
      <c r="K38" s="80"/>
      <c r="N38" s="30"/>
      <c r="O38" s="43" t="s">
        <v>67</v>
      </c>
      <c r="P38" s="44"/>
      <c r="Q38" s="48"/>
    </row>
    <row r="39" spans="1:17" x14ac:dyDescent="0.3">
      <c r="A39" s="27"/>
      <c r="B39" s="34"/>
      <c r="C39" s="51" t="s">
        <v>68</v>
      </c>
      <c r="D39" s="74"/>
      <c r="E39" s="74"/>
      <c r="F39" s="74"/>
      <c r="G39" s="74"/>
      <c r="H39" s="75">
        <f t="shared" ref="H39:H40" si="17">D39+E39+F39+G39</f>
        <v>0</v>
      </c>
      <c r="I39" s="74"/>
      <c r="J39" s="75">
        <f t="shared" ref="J39:J40" si="18">I39-H39</f>
        <v>0</v>
      </c>
      <c r="K39" s="36"/>
      <c r="N39" s="30"/>
      <c r="O39" s="34"/>
      <c r="P39" s="37" t="s">
        <v>69</v>
      </c>
      <c r="Q39" s="38" t="s">
        <v>70</v>
      </c>
    </row>
    <row r="40" spans="1:17" x14ac:dyDescent="0.3">
      <c r="A40" s="27"/>
      <c r="B40" s="34"/>
      <c r="C40" s="52" t="s">
        <v>71</v>
      </c>
      <c r="D40" s="74"/>
      <c r="E40" s="74"/>
      <c r="F40" s="74"/>
      <c r="G40" s="74"/>
      <c r="H40" s="75">
        <f t="shared" si="17"/>
        <v>0</v>
      </c>
      <c r="I40" s="74"/>
      <c r="J40" s="75">
        <f t="shared" si="18"/>
        <v>0</v>
      </c>
      <c r="K40" s="36"/>
      <c r="N40" s="30"/>
      <c r="O40" s="34"/>
      <c r="P40" s="45" t="s">
        <v>72</v>
      </c>
      <c r="Q40" s="46" t="s">
        <v>73</v>
      </c>
    </row>
    <row r="41" spans="1:17" x14ac:dyDescent="0.3">
      <c r="A41" s="27"/>
      <c r="B41" s="41" t="s">
        <v>74</v>
      </c>
      <c r="C41" s="42"/>
      <c r="D41" s="73">
        <f>SUM(D42)</f>
        <v>0</v>
      </c>
      <c r="E41" s="73">
        <f t="shared" ref="E41:J41" si="19">SUM(E42)</f>
        <v>0</v>
      </c>
      <c r="F41" s="73">
        <f t="shared" si="19"/>
        <v>0</v>
      </c>
      <c r="G41" s="73">
        <f t="shared" si="19"/>
        <v>0</v>
      </c>
      <c r="H41" s="73">
        <f t="shared" si="19"/>
        <v>0</v>
      </c>
      <c r="I41" s="73">
        <f t="shared" si="19"/>
        <v>0</v>
      </c>
      <c r="J41" s="73">
        <f t="shared" si="19"/>
        <v>0</v>
      </c>
      <c r="K41" s="80"/>
      <c r="N41" s="30"/>
      <c r="O41" s="43" t="s">
        <v>74</v>
      </c>
      <c r="P41" s="44"/>
      <c r="Q41" s="48"/>
    </row>
    <row r="42" spans="1:17" x14ac:dyDescent="0.3">
      <c r="A42" s="27"/>
      <c r="B42" s="34"/>
      <c r="C42" s="35" t="s">
        <v>74</v>
      </c>
      <c r="D42" s="74"/>
      <c r="E42" s="74"/>
      <c r="F42" s="74"/>
      <c r="G42" s="74"/>
      <c r="H42" s="75">
        <f>D42+E42+F42+G42</f>
        <v>0</v>
      </c>
      <c r="I42" s="74"/>
      <c r="J42" s="75">
        <f>I42-H42</f>
        <v>0</v>
      </c>
      <c r="K42" s="36"/>
      <c r="N42" s="30"/>
      <c r="O42" s="34"/>
      <c r="P42" s="49" t="s">
        <v>74</v>
      </c>
      <c r="Q42" s="53" t="s">
        <v>75</v>
      </c>
    </row>
    <row r="43" spans="1:17" x14ac:dyDescent="0.3">
      <c r="A43" s="21" t="s">
        <v>76</v>
      </c>
      <c r="B43" s="22"/>
      <c r="C43" s="22"/>
      <c r="D43" s="72">
        <f>SUM(D44,D46,D48,D50)</f>
        <v>0</v>
      </c>
      <c r="E43" s="72">
        <f t="shared" ref="E43:J43" si="20">SUM(E44,E46,E48,E50)</f>
        <v>0</v>
      </c>
      <c r="F43" s="72">
        <f t="shared" si="20"/>
        <v>0</v>
      </c>
      <c r="G43" s="72">
        <f t="shared" si="20"/>
        <v>0</v>
      </c>
      <c r="H43" s="72">
        <f t="shared" si="20"/>
        <v>0</v>
      </c>
      <c r="I43" s="72">
        <f t="shared" si="20"/>
        <v>0</v>
      </c>
      <c r="J43" s="72">
        <f t="shared" si="20"/>
        <v>0</v>
      </c>
      <c r="K43" s="79"/>
      <c r="N43" s="23" t="s">
        <v>76</v>
      </c>
      <c r="O43" s="24"/>
      <c r="P43" s="25"/>
      <c r="Q43" s="26"/>
    </row>
    <row r="44" spans="1:17" x14ac:dyDescent="0.3">
      <c r="A44" s="55"/>
      <c r="B44" s="41" t="s">
        <v>77</v>
      </c>
      <c r="C44" s="42"/>
      <c r="D44" s="73">
        <f>SUM(D45)</f>
        <v>0</v>
      </c>
      <c r="E44" s="73">
        <f t="shared" ref="E44:J44" si="21">SUM(E45)</f>
        <v>0</v>
      </c>
      <c r="F44" s="73">
        <f t="shared" si="21"/>
        <v>0</v>
      </c>
      <c r="G44" s="73">
        <f t="shared" si="21"/>
        <v>0</v>
      </c>
      <c r="H44" s="73">
        <f t="shared" si="21"/>
        <v>0</v>
      </c>
      <c r="I44" s="73">
        <f t="shared" si="21"/>
        <v>0</v>
      </c>
      <c r="J44" s="73">
        <f t="shared" si="21"/>
        <v>0</v>
      </c>
      <c r="K44" s="80"/>
      <c r="N44" s="56"/>
      <c r="O44" s="43" t="s">
        <v>77</v>
      </c>
      <c r="P44" s="44"/>
      <c r="Q44" s="48"/>
    </row>
    <row r="45" spans="1:17" ht="27" x14ac:dyDescent="0.3">
      <c r="A45" s="55"/>
      <c r="B45" s="34"/>
      <c r="C45" s="35" t="s">
        <v>77</v>
      </c>
      <c r="D45" s="74"/>
      <c r="E45" s="74"/>
      <c r="F45" s="74"/>
      <c r="G45" s="74"/>
      <c r="H45" s="75">
        <f>D45+E45+F45+G45</f>
        <v>0</v>
      </c>
      <c r="I45" s="69">
        <v>0</v>
      </c>
      <c r="J45" s="75">
        <f>I45-H45</f>
        <v>0</v>
      </c>
      <c r="K45" s="36"/>
      <c r="N45" s="56"/>
      <c r="O45" s="34"/>
      <c r="P45" s="45" t="s">
        <v>77</v>
      </c>
      <c r="Q45" s="47" t="s">
        <v>78</v>
      </c>
    </row>
    <row r="46" spans="1:17" x14ac:dyDescent="0.3">
      <c r="A46" s="27"/>
      <c r="B46" s="41" t="s">
        <v>79</v>
      </c>
      <c r="C46" s="42"/>
      <c r="D46" s="73">
        <f>SUM(D47)</f>
        <v>0</v>
      </c>
      <c r="E46" s="73">
        <f t="shared" ref="E46:J46" si="22">SUM(E47)</f>
        <v>0</v>
      </c>
      <c r="F46" s="73">
        <f t="shared" si="22"/>
        <v>0</v>
      </c>
      <c r="G46" s="73">
        <f t="shared" si="22"/>
        <v>0</v>
      </c>
      <c r="H46" s="73">
        <f t="shared" si="22"/>
        <v>0</v>
      </c>
      <c r="I46" s="73">
        <f t="shared" si="22"/>
        <v>0</v>
      </c>
      <c r="J46" s="73">
        <f t="shared" si="22"/>
        <v>0</v>
      </c>
      <c r="K46" s="80"/>
      <c r="N46" s="30"/>
      <c r="O46" s="43" t="s">
        <v>79</v>
      </c>
      <c r="P46" s="44"/>
      <c r="Q46" s="48"/>
    </row>
    <row r="47" spans="1:17" ht="40.5" x14ac:dyDescent="0.3">
      <c r="A47" s="27"/>
      <c r="B47" s="34"/>
      <c r="C47" s="35" t="s">
        <v>79</v>
      </c>
      <c r="D47" s="74"/>
      <c r="E47" s="74"/>
      <c r="F47" s="74"/>
      <c r="G47" s="74"/>
      <c r="H47" s="75">
        <f>D47+E47+F47+G47</f>
        <v>0</v>
      </c>
      <c r="I47" s="74"/>
      <c r="J47" s="75">
        <f>I47-H47</f>
        <v>0</v>
      </c>
      <c r="K47" s="36"/>
      <c r="N47" s="30"/>
      <c r="O47" s="34"/>
      <c r="P47" s="49" t="s">
        <v>79</v>
      </c>
      <c r="Q47" s="50" t="s">
        <v>80</v>
      </c>
    </row>
    <row r="48" spans="1:17" x14ac:dyDescent="0.3">
      <c r="A48" s="27"/>
      <c r="B48" s="41" t="s">
        <v>81</v>
      </c>
      <c r="C48" s="42"/>
      <c r="D48" s="73">
        <f>SUM(D49)</f>
        <v>0</v>
      </c>
      <c r="E48" s="73">
        <f t="shared" ref="E48:J48" si="23">SUM(E49)</f>
        <v>0</v>
      </c>
      <c r="F48" s="73">
        <f t="shared" si="23"/>
        <v>0</v>
      </c>
      <c r="G48" s="73">
        <f t="shared" si="23"/>
        <v>0</v>
      </c>
      <c r="H48" s="73">
        <f t="shared" si="23"/>
        <v>0</v>
      </c>
      <c r="I48" s="73">
        <f t="shared" si="23"/>
        <v>0</v>
      </c>
      <c r="J48" s="73">
        <f t="shared" si="23"/>
        <v>0</v>
      </c>
      <c r="K48" s="80"/>
      <c r="N48" s="30"/>
      <c r="O48" s="43" t="s">
        <v>81</v>
      </c>
      <c r="P48" s="44"/>
      <c r="Q48" s="48"/>
    </row>
    <row r="49" spans="1:17" x14ac:dyDescent="0.3">
      <c r="A49" s="27"/>
      <c r="B49" s="34"/>
      <c r="C49" s="35" t="s">
        <v>81</v>
      </c>
      <c r="D49" s="74"/>
      <c r="E49" s="74"/>
      <c r="F49" s="74"/>
      <c r="G49" s="74"/>
      <c r="H49" s="75">
        <f>D49+E49+F49+G49</f>
        <v>0</v>
      </c>
      <c r="I49" s="74"/>
      <c r="J49" s="75">
        <f>I49-H49</f>
        <v>0</v>
      </c>
      <c r="K49" s="36"/>
      <c r="N49" s="30"/>
      <c r="O49" s="34"/>
      <c r="P49" s="45" t="s">
        <v>81</v>
      </c>
      <c r="Q49" s="46" t="s">
        <v>82</v>
      </c>
    </row>
    <row r="50" spans="1:17" x14ac:dyDescent="0.3">
      <c r="A50" s="27"/>
      <c r="B50" s="41" t="s">
        <v>83</v>
      </c>
      <c r="C50" s="42"/>
      <c r="D50" s="73">
        <f>SUM(D51)</f>
        <v>0</v>
      </c>
      <c r="E50" s="73">
        <f t="shared" ref="E50:J50" si="24">SUM(E51)</f>
        <v>0</v>
      </c>
      <c r="F50" s="73">
        <f t="shared" si="24"/>
        <v>0</v>
      </c>
      <c r="G50" s="73">
        <f t="shared" si="24"/>
        <v>0</v>
      </c>
      <c r="H50" s="73">
        <f t="shared" si="24"/>
        <v>0</v>
      </c>
      <c r="I50" s="73">
        <f t="shared" si="24"/>
        <v>0</v>
      </c>
      <c r="J50" s="73">
        <f t="shared" si="24"/>
        <v>0</v>
      </c>
      <c r="K50" s="80"/>
      <c r="N50" s="30"/>
      <c r="O50" s="43" t="s">
        <v>83</v>
      </c>
      <c r="P50" s="44"/>
      <c r="Q50" s="48"/>
    </row>
    <row r="51" spans="1:17" x14ac:dyDescent="0.3">
      <c r="A51" s="27"/>
      <c r="B51" s="34"/>
      <c r="C51" s="35" t="s">
        <v>83</v>
      </c>
      <c r="D51" s="74"/>
      <c r="E51" s="74"/>
      <c r="F51" s="74"/>
      <c r="G51" s="74"/>
      <c r="H51" s="75">
        <f>D51+E51+F51+G51</f>
        <v>0</v>
      </c>
      <c r="I51" s="74"/>
      <c r="J51" s="75">
        <f>I51-H51</f>
        <v>0</v>
      </c>
      <c r="K51" s="36"/>
      <c r="N51" s="30"/>
      <c r="O51" s="34"/>
      <c r="P51" s="45" t="s">
        <v>83</v>
      </c>
      <c r="Q51" s="46" t="s">
        <v>84</v>
      </c>
    </row>
    <row r="52" spans="1:17" x14ac:dyDescent="0.3">
      <c r="A52" s="21" t="s">
        <v>85</v>
      </c>
      <c r="B52" s="57"/>
      <c r="C52" s="58"/>
      <c r="D52" s="72">
        <f>SUM(D53)</f>
        <v>0</v>
      </c>
      <c r="E52" s="72">
        <f t="shared" ref="E52:J52" si="25">SUM(E53)</f>
        <v>0</v>
      </c>
      <c r="F52" s="72">
        <f t="shared" si="25"/>
        <v>0</v>
      </c>
      <c r="G52" s="72">
        <f t="shared" si="25"/>
        <v>0</v>
      </c>
      <c r="H52" s="72">
        <f t="shared" si="25"/>
        <v>0</v>
      </c>
      <c r="I52" s="72">
        <f>SUM(I53)</f>
        <v>134563.38</v>
      </c>
      <c r="J52" s="72">
        <f t="shared" si="25"/>
        <v>134563.38</v>
      </c>
      <c r="K52" s="79"/>
      <c r="N52" s="23" t="s">
        <v>85</v>
      </c>
      <c r="O52" s="24"/>
      <c r="P52" s="25"/>
      <c r="Q52" s="26"/>
    </row>
    <row r="53" spans="1:17" x14ac:dyDescent="0.3">
      <c r="A53" s="27"/>
      <c r="B53" s="41" t="s">
        <v>85</v>
      </c>
      <c r="C53" s="59"/>
      <c r="D53" s="73">
        <f>SUM(D54:D55)</f>
        <v>0</v>
      </c>
      <c r="E53" s="73">
        <f t="shared" ref="E53:J53" si="26">SUM(E54:E55)</f>
        <v>0</v>
      </c>
      <c r="F53" s="73">
        <f t="shared" si="26"/>
        <v>0</v>
      </c>
      <c r="G53" s="73">
        <f t="shared" si="26"/>
        <v>0</v>
      </c>
      <c r="H53" s="73">
        <f t="shared" si="26"/>
        <v>0</v>
      </c>
      <c r="I53" s="73">
        <f t="shared" si="26"/>
        <v>134563.38</v>
      </c>
      <c r="J53" s="73">
        <f t="shared" si="26"/>
        <v>134563.38</v>
      </c>
      <c r="K53" s="80"/>
      <c r="N53" s="30"/>
      <c r="O53" s="43" t="s">
        <v>85</v>
      </c>
      <c r="P53" s="44"/>
      <c r="Q53" s="48"/>
    </row>
    <row r="54" spans="1:17" ht="27" x14ac:dyDescent="0.3">
      <c r="A54" s="27"/>
      <c r="B54" s="34"/>
      <c r="C54" s="60" t="s">
        <v>86</v>
      </c>
      <c r="D54" s="76"/>
      <c r="E54" s="76"/>
      <c r="F54" s="76"/>
      <c r="G54" s="76"/>
      <c r="H54" s="77">
        <f t="shared" ref="H54:H55" si="27">D54+E54+F54+G54</f>
        <v>0</v>
      </c>
      <c r="I54" s="76"/>
      <c r="J54" s="75">
        <f t="shared" ref="J54:J55" si="28">I54-H54</f>
        <v>0</v>
      </c>
      <c r="K54" s="36"/>
      <c r="N54" s="30"/>
      <c r="O54" s="34"/>
      <c r="P54" s="49" t="s">
        <v>87</v>
      </c>
      <c r="Q54" s="50" t="s">
        <v>88</v>
      </c>
    </row>
    <row r="55" spans="1:17" ht="17.25" thickBot="1" x14ac:dyDescent="0.35">
      <c r="A55" s="27"/>
      <c r="B55" s="34"/>
      <c r="C55" s="61" t="s">
        <v>89</v>
      </c>
      <c r="D55" s="76"/>
      <c r="E55" s="76"/>
      <c r="F55" s="76"/>
      <c r="G55" s="76"/>
      <c r="H55" s="75">
        <f t="shared" si="27"/>
        <v>0</v>
      </c>
      <c r="I55" s="74">
        <v>134563.38</v>
      </c>
      <c r="J55" s="75">
        <f t="shared" si="28"/>
        <v>134563.38</v>
      </c>
      <c r="K55" s="36"/>
      <c r="N55" s="62"/>
      <c r="O55" s="63"/>
      <c r="P55" s="64" t="s">
        <v>89</v>
      </c>
      <c r="Q55" s="65" t="s">
        <v>90</v>
      </c>
    </row>
    <row r="56" spans="1:17" ht="17.25" customHeight="1" thickTop="1" thickBot="1" x14ac:dyDescent="0.35">
      <c r="A56" s="95" t="s">
        <v>91</v>
      </c>
      <c r="B56" s="96"/>
      <c r="C56" s="96"/>
      <c r="D56" s="78">
        <f>SUM(D8,D11,D18,D23,D31,D34,D37,D43,D52)</f>
        <v>1134472</v>
      </c>
      <c r="E56" s="78">
        <f t="shared" ref="E56:J56" si="29">SUM(E8,E11,E18,E23,E31,E34,E37,E43,E52)</f>
        <v>0</v>
      </c>
      <c r="F56" s="78">
        <f t="shared" si="29"/>
        <v>0</v>
      </c>
      <c r="G56" s="78">
        <f t="shared" si="29"/>
        <v>0</v>
      </c>
      <c r="H56" s="78">
        <f t="shared" si="29"/>
        <v>1134472</v>
      </c>
      <c r="I56" s="78">
        <f t="shared" si="29"/>
        <v>1075778.5699999998</v>
      </c>
      <c r="J56" s="78">
        <f t="shared" si="29"/>
        <v>-58693.429999999993</v>
      </c>
      <c r="K56" s="81"/>
      <c r="N56" s="70"/>
      <c r="O56" s="70"/>
      <c r="P56" s="70"/>
      <c r="Q56" s="70"/>
    </row>
    <row r="57" spans="1:17" ht="17.25" thickTop="1" x14ac:dyDescent="0.3">
      <c r="D57" s="66"/>
      <c r="E57" s="66"/>
      <c r="F57" s="66"/>
      <c r="G57" s="66"/>
      <c r="H57" s="66"/>
      <c r="I57" s="66"/>
      <c r="J57" s="66"/>
      <c r="N57" s="70"/>
      <c r="O57" s="70"/>
      <c r="P57" s="70"/>
      <c r="Q57" s="70"/>
    </row>
    <row r="58" spans="1:17" ht="17.25" thickBot="1" x14ac:dyDescent="0.35">
      <c r="N58" s="70"/>
      <c r="O58" s="70"/>
      <c r="P58" s="70"/>
      <c r="Q58" s="70"/>
    </row>
    <row r="59" spans="1:17" ht="17.25" customHeight="1" thickTop="1" x14ac:dyDescent="0.3">
      <c r="A59" s="97" t="s">
        <v>92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N59" s="70"/>
      <c r="O59" s="70"/>
      <c r="P59" s="70"/>
      <c r="Q59" s="70"/>
    </row>
    <row r="60" spans="1:17" ht="165" customHeight="1" x14ac:dyDescent="0.3">
      <c r="A60" s="98" t="s">
        <v>151</v>
      </c>
      <c r="B60" s="98"/>
      <c r="C60" s="98"/>
      <c r="D60" s="98"/>
      <c r="E60" s="98"/>
      <c r="F60" s="98"/>
      <c r="G60" s="98"/>
      <c r="H60" s="98"/>
      <c r="I60" s="98"/>
    </row>
    <row r="61" spans="1:17" x14ac:dyDescent="0.3">
      <c r="N61" s="70"/>
      <c r="O61" s="70"/>
      <c r="P61" s="34"/>
      <c r="Q61" s="71"/>
    </row>
    <row r="62" spans="1:17" x14ac:dyDescent="0.3">
      <c r="N62" s="70"/>
      <c r="O62" s="70"/>
      <c r="P62" s="34"/>
      <c r="Q62" s="71"/>
    </row>
    <row r="63" spans="1:17" x14ac:dyDescent="0.3">
      <c r="N63" s="70"/>
      <c r="O63" s="70"/>
      <c r="P63" s="34"/>
      <c r="Q63" s="71"/>
    </row>
    <row r="64" spans="1:17" x14ac:dyDescent="0.3">
      <c r="N64" s="70"/>
      <c r="O64" s="70"/>
      <c r="P64" s="34"/>
      <c r="Q64" s="71"/>
    </row>
    <row r="65" spans="14:17" x14ac:dyDescent="0.3">
      <c r="N65" s="70"/>
      <c r="O65" s="70"/>
      <c r="P65" s="34"/>
      <c r="Q65" s="71"/>
    </row>
    <row r="66" spans="14:17" x14ac:dyDescent="0.3">
      <c r="N66" s="70"/>
      <c r="O66" s="70"/>
      <c r="P66" s="34"/>
      <c r="Q66" s="71"/>
    </row>
    <row r="67" spans="14:17" x14ac:dyDescent="0.3">
      <c r="N67" s="70"/>
      <c r="O67" s="70"/>
      <c r="P67" s="34"/>
      <c r="Q67" s="71"/>
    </row>
    <row r="68" spans="14:17" x14ac:dyDescent="0.3">
      <c r="N68" s="70"/>
      <c r="O68" s="70"/>
      <c r="P68" s="34"/>
      <c r="Q68" s="71"/>
    </row>
    <row r="69" spans="14:17" x14ac:dyDescent="0.3">
      <c r="N69" s="70"/>
      <c r="O69" s="70"/>
      <c r="P69" s="34"/>
      <c r="Q69" s="71"/>
    </row>
    <row r="70" spans="14:17" x14ac:dyDescent="0.3">
      <c r="N70" s="70"/>
      <c r="O70" s="70"/>
      <c r="P70" s="34"/>
      <c r="Q70" s="71"/>
    </row>
    <row r="71" spans="14:17" x14ac:dyDescent="0.3">
      <c r="N71" s="70"/>
      <c r="O71" s="70"/>
      <c r="P71" s="34"/>
      <c r="Q71" s="71"/>
    </row>
    <row r="72" spans="14:17" x14ac:dyDescent="0.3">
      <c r="N72" s="70"/>
      <c r="O72" s="70"/>
      <c r="P72" s="34"/>
      <c r="Q72" s="71"/>
    </row>
    <row r="73" spans="14:17" x14ac:dyDescent="0.3">
      <c r="N73" s="70"/>
      <c r="O73" s="70"/>
      <c r="P73" s="34"/>
      <c r="Q73" s="71"/>
    </row>
    <row r="74" spans="14:17" x14ac:dyDescent="0.3">
      <c r="N74" s="70"/>
      <c r="O74" s="70"/>
      <c r="P74" s="34"/>
      <c r="Q74" s="71"/>
    </row>
    <row r="75" spans="14:17" x14ac:dyDescent="0.3">
      <c r="N75" s="70"/>
      <c r="O75" s="70"/>
      <c r="P75" s="34"/>
      <c r="Q75" s="71"/>
    </row>
    <row r="76" spans="14:17" x14ac:dyDescent="0.3">
      <c r="N76" s="70"/>
      <c r="O76" s="70"/>
      <c r="P76" s="34"/>
      <c r="Q76" s="71"/>
    </row>
    <row r="77" spans="14:17" x14ac:dyDescent="0.3">
      <c r="N77" s="70"/>
      <c r="O77" s="70"/>
      <c r="P77" s="34"/>
      <c r="Q77" s="71"/>
    </row>
    <row r="78" spans="14:17" x14ac:dyDescent="0.3">
      <c r="N78" s="70"/>
      <c r="O78" s="70"/>
      <c r="P78" s="34"/>
      <c r="Q78" s="71"/>
    </row>
    <row r="79" spans="14:17" x14ac:dyDescent="0.3">
      <c r="N79" s="70"/>
      <c r="O79" s="70"/>
      <c r="P79" s="34"/>
      <c r="Q79" s="71"/>
    </row>
    <row r="80" spans="14:17" x14ac:dyDescent="0.3">
      <c r="N80" s="70"/>
      <c r="O80" s="70"/>
      <c r="P80" s="34"/>
      <c r="Q80" s="71"/>
    </row>
    <row r="81" spans="14:17" x14ac:dyDescent="0.3">
      <c r="N81" s="70"/>
      <c r="O81" s="70"/>
      <c r="P81" s="34"/>
      <c r="Q81" s="71"/>
    </row>
    <row r="82" spans="14:17" x14ac:dyDescent="0.3">
      <c r="N82" s="70"/>
      <c r="O82" s="70"/>
      <c r="P82" s="34"/>
      <c r="Q82" s="71"/>
    </row>
    <row r="83" spans="14:17" x14ac:dyDescent="0.3">
      <c r="N83" s="70"/>
      <c r="O83" s="70"/>
      <c r="P83" s="34"/>
      <c r="Q83" s="71"/>
    </row>
    <row r="84" spans="14:17" x14ac:dyDescent="0.3">
      <c r="N84" s="70"/>
      <c r="O84" s="70"/>
      <c r="P84" s="34"/>
      <c r="Q84" s="71"/>
    </row>
    <row r="85" spans="14:17" x14ac:dyDescent="0.3">
      <c r="N85" s="70"/>
      <c r="O85" s="70"/>
      <c r="P85" s="34"/>
      <c r="Q85" s="71"/>
    </row>
    <row r="86" spans="14:17" x14ac:dyDescent="0.3">
      <c r="N86" s="70"/>
      <c r="O86" s="70"/>
      <c r="P86" s="34"/>
      <c r="Q86" s="71"/>
    </row>
    <row r="87" spans="14:17" x14ac:dyDescent="0.3">
      <c r="N87" s="70"/>
      <c r="O87" s="70"/>
      <c r="P87" s="34"/>
      <c r="Q87" s="71"/>
    </row>
    <row r="88" spans="14:17" x14ac:dyDescent="0.3">
      <c r="N88" s="70"/>
      <c r="O88" s="70"/>
      <c r="P88" s="34"/>
      <c r="Q88" s="71"/>
    </row>
    <row r="89" spans="14:17" x14ac:dyDescent="0.3">
      <c r="N89" s="70"/>
      <c r="O89" s="70"/>
      <c r="P89" s="34"/>
      <c r="Q89" s="71"/>
    </row>
    <row r="90" spans="14:17" x14ac:dyDescent="0.3">
      <c r="N90" s="70"/>
      <c r="O90" s="70"/>
      <c r="P90" s="70"/>
      <c r="Q90" s="70"/>
    </row>
    <row r="91" spans="14:17" x14ac:dyDescent="0.3">
      <c r="N91" s="70"/>
      <c r="O91" s="70"/>
      <c r="P91" s="34"/>
      <c r="Q91" s="71"/>
    </row>
    <row r="92" spans="14:17" x14ac:dyDescent="0.3">
      <c r="N92" s="70"/>
      <c r="O92" s="70"/>
      <c r="P92" s="34"/>
      <c r="Q92" s="71"/>
    </row>
    <row r="93" spans="14:17" x14ac:dyDescent="0.3">
      <c r="N93" s="70"/>
      <c r="O93" s="70"/>
      <c r="P93" s="34"/>
      <c r="Q93" s="71"/>
    </row>
    <row r="94" spans="14:17" x14ac:dyDescent="0.3">
      <c r="N94" s="70"/>
      <c r="O94" s="70"/>
      <c r="P94" s="34"/>
      <c r="Q94" s="71"/>
    </row>
    <row r="95" spans="14:17" x14ac:dyDescent="0.3">
      <c r="N95" s="70"/>
      <c r="O95" s="70"/>
      <c r="P95" s="34"/>
      <c r="Q95" s="71"/>
    </row>
    <row r="96" spans="14:17" x14ac:dyDescent="0.3">
      <c r="N96" s="70"/>
      <c r="O96" s="70"/>
      <c r="P96" s="34"/>
      <c r="Q96" s="71"/>
    </row>
    <row r="97" spans="14:17" x14ac:dyDescent="0.3">
      <c r="N97" s="70"/>
      <c r="O97" s="70"/>
      <c r="P97" s="34"/>
      <c r="Q97" s="71"/>
    </row>
    <row r="98" spans="14:17" x14ac:dyDescent="0.3">
      <c r="N98" s="70"/>
      <c r="O98" s="70"/>
      <c r="P98" s="34"/>
      <c r="Q98" s="71"/>
    </row>
    <row r="99" spans="14:17" x14ac:dyDescent="0.3">
      <c r="N99" s="70"/>
      <c r="O99" s="70"/>
      <c r="P99" s="34"/>
      <c r="Q99" s="71"/>
    </row>
    <row r="100" spans="14:17" x14ac:dyDescent="0.3">
      <c r="N100" s="70"/>
      <c r="O100" s="70"/>
      <c r="P100" s="34"/>
      <c r="Q100" s="71"/>
    </row>
  </sheetData>
  <sheetProtection sheet="1" objects="1" scenarios="1" selectLockedCells="1"/>
  <autoFilter ref="A6:K56">
    <filterColumn colId="0" showButton="0"/>
    <filterColumn colId="1" showButton="0"/>
    <filterColumn colId="4" showButton="0"/>
    <filterColumn colId="5" showButton="0"/>
  </autoFilter>
  <mergeCells count="13">
    <mergeCell ref="A56:C56"/>
    <mergeCell ref="A59:K59"/>
    <mergeCell ref="A60:I60"/>
    <mergeCell ref="A2:K2"/>
    <mergeCell ref="A3:K3"/>
    <mergeCell ref="N3:Q3"/>
    <mergeCell ref="A4:K4"/>
    <mergeCell ref="A6:C6"/>
    <mergeCell ref="D6:D7"/>
    <mergeCell ref="E6:G6"/>
    <mergeCell ref="I6:I7"/>
    <mergeCell ref="K6:K7"/>
    <mergeCell ref="Q6:Q7"/>
  </mergeCells>
  <phoneticPr fontId="2" type="noConversion"/>
  <dataValidations count="7">
    <dataValidation allowBlank="1" showInputMessage="1" showErrorMessage="1" promptTitle="작성방법" prompt="법인회계 다음연도이월금 금액과 '현금 및 현금명세서' 상 법인회계(⑨ 소 계) 잔액이 불일치할 경우, _x000a__x000a_1)결산명세서 또는 현금 및 예금명세서 재확인_x000a_2)불부합조서 및 불부합명세표 작성 필요" sqref="I52"/>
    <dataValidation allowBlank="1" showInputMessage="1" showErrorMessage="1" promptTitle="작성안내" prompt="다음연도이월사업비(명시, 사고, 계속비이월) 금액과_x000a__x000a_[별지 제14호] 다음연도 이월사업비 명세서 합계와 일치" sqref="I54"/>
    <dataValidation allowBlank="1" showInputMessage="1" showErrorMessage="1" promptTitle="작성안내" prompt="법인회계 적립금과_x000a__x000a_'적립금적립 및 사용명세서' 상 적립금액(원금적립액+이자적립액) 총액이 일치한지 확인" sqref="I47"/>
    <dataValidation allowBlank="1" showInputMessage="1" showErrorMessage="1" promptTitle="작성안내" prompt="법인회계 퇴직적립금(항,목)과 '퇴직적립금 적립 및 사용명세서' 상 ⑤적립 총액이 일치한지 확인_x000a_" sqref="I16"/>
    <dataValidation allowBlank="1" showInputMessage="1" showErrorMessage="1" promptTitle="작성안내" prompt="세출명세서 상 적립금전출액(항) 값 존재시 '적립금 적립 및 사용계획서' 제출 필요" sqref="D46:J46"/>
    <dataValidation allowBlank="1" showInputMessage="1" showErrorMessage="1" promptTitle="작성안내" prompt="세출명세서 상 퇴직적립금(항) 값 존재시 '퇴직적립금 적립 및 사용계획서' 제출 필요" sqref="D16:H16"/>
    <dataValidation allowBlank="1" showInputMessage="1" showErrorMessage="1" promptTitle="작성안내" prompt="다음연도이월사업비(목) 값 입력 시 '다음연도 이월사업비 명세서' 작성 필요" sqref="C54"/>
  </dataValidations>
  <pageMargins left="0.70866141732283472" right="0.70866141732283472" top="0.74803149606299213" bottom="0.74803149606299213" header="0.31496062992125984" footer="0.31496062992125984"/>
  <pageSetup paperSize="8" scale="6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topLeftCell="A24" workbookViewId="0">
      <selection sqref="A1:A57"/>
    </sheetView>
  </sheetViews>
  <sheetFormatPr defaultRowHeight="16.5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  <row r="11" spans="1:1" x14ac:dyDescent="0.3">
      <c r="A11" t="s">
        <v>103</v>
      </c>
    </row>
    <row r="12" spans="1:1" x14ac:dyDescent="0.3">
      <c r="A12" t="s">
        <v>104</v>
      </c>
    </row>
    <row r="13" spans="1:1" x14ac:dyDescent="0.3">
      <c r="A13" t="s">
        <v>105</v>
      </c>
    </row>
    <row r="14" spans="1:1" x14ac:dyDescent="0.3">
      <c r="A14" t="s">
        <v>106</v>
      </c>
    </row>
    <row r="15" spans="1:1" x14ac:dyDescent="0.3">
      <c r="A15" t="s">
        <v>107</v>
      </c>
    </row>
    <row r="16" spans="1:1" x14ac:dyDescent="0.3">
      <c r="A16" t="s">
        <v>108</v>
      </c>
    </row>
    <row r="17" spans="1:1" x14ac:dyDescent="0.3">
      <c r="A17" t="s">
        <v>109</v>
      </c>
    </row>
    <row r="18" spans="1:1" x14ac:dyDescent="0.3">
      <c r="A18" t="s">
        <v>110</v>
      </c>
    </row>
    <row r="19" spans="1:1" x14ac:dyDescent="0.3">
      <c r="A19" t="s">
        <v>111</v>
      </c>
    </row>
    <row r="20" spans="1:1" x14ac:dyDescent="0.3">
      <c r="A20" t="s">
        <v>112</v>
      </c>
    </row>
    <row r="21" spans="1:1" x14ac:dyDescent="0.3">
      <c r="A21" t="s">
        <v>113</v>
      </c>
    </row>
    <row r="22" spans="1:1" x14ac:dyDescent="0.3">
      <c r="A22" t="s">
        <v>114</v>
      </c>
    </row>
    <row r="23" spans="1:1" x14ac:dyDescent="0.3">
      <c r="A23" t="s">
        <v>115</v>
      </c>
    </row>
    <row r="24" spans="1:1" x14ac:dyDescent="0.3">
      <c r="A24" t="s">
        <v>116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  <row r="42" spans="1:1" x14ac:dyDescent="0.3">
      <c r="A42" t="s">
        <v>134</v>
      </c>
    </row>
    <row r="43" spans="1:1" x14ac:dyDescent="0.3">
      <c r="A43" t="s">
        <v>135</v>
      </c>
    </row>
    <row r="44" spans="1:1" x14ac:dyDescent="0.3">
      <c r="A44" t="s">
        <v>136</v>
      </c>
    </row>
    <row r="45" spans="1:1" x14ac:dyDescent="0.3">
      <c r="A45" t="s">
        <v>137</v>
      </c>
    </row>
    <row r="46" spans="1:1" x14ac:dyDescent="0.3">
      <c r="A46" t="s">
        <v>138</v>
      </c>
    </row>
    <row r="47" spans="1:1" x14ac:dyDescent="0.3">
      <c r="A47" t="s">
        <v>139</v>
      </c>
    </row>
    <row r="48" spans="1:1" x14ac:dyDescent="0.3">
      <c r="A48" t="s">
        <v>140</v>
      </c>
    </row>
    <row r="49" spans="1:1" x14ac:dyDescent="0.3">
      <c r="A49" t="s">
        <v>141</v>
      </c>
    </row>
    <row r="50" spans="1:1" x14ac:dyDescent="0.3">
      <c r="A50" t="s">
        <v>142</v>
      </c>
    </row>
    <row r="51" spans="1:1" x14ac:dyDescent="0.3">
      <c r="A51" t="s">
        <v>143</v>
      </c>
    </row>
    <row r="52" spans="1:1" x14ac:dyDescent="0.3">
      <c r="A52" t="s">
        <v>144</v>
      </c>
    </row>
    <row r="53" spans="1:1" x14ac:dyDescent="0.3">
      <c r="A53" t="s">
        <v>145</v>
      </c>
    </row>
    <row r="54" spans="1:1" x14ac:dyDescent="0.3">
      <c r="A54" t="s">
        <v>146</v>
      </c>
    </row>
    <row r="55" spans="1:1" x14ac:dyDescent="0.3">
      <c r="A55" t="s">
        <v>147</v>
      </c>
    </row>
    <row r="56" spans="1:1" x14ac:dyDescent="0.3">
      <c r="A56" s="66" t="s">
        <v>148</v>
      </c>
    </row>
    <row r="57" spans="1:1" x14ac:dyDescent="0.3">
      <c r="A57" s="66" t="s">
        <v>149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세출결산명세서</vt:lpstr>
      <vt:lpstr>통화단위</vt:lpstr>
      <vt:lpstr>세출결산명세서!Print_Area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이동환</dc:creator>
  <cp:lastModifiedBy>Windows User</cp:lastModifiedBy>
  <cp:lastPrinted>2026-04-24T01:35:45Z</cp:lastPrinted>
  <dcterms:created xsi:type="dcterms:W3CDTF">2025-03-18T04:44:06Z</dcterms:created>
  <dcterms:modified xsi:type="dcterms:W3CDTF">2026-04-24T01:35:48Z</dcterms:modified>
</cp:coreProperties>
</file>